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ELENA\VEŘEJNÉ ZAKÁZKY\8.EPC NOVÁ ELENA\2.Smlouvy s klientem\"/>
    </mc:Choice>
  </mc:AlternateContent>
  <bookViews>
    <workbookView xWindow="0" yWindow="0" windowWidth="23040" windowHeight="8328"/>
  </bookViews>
  <sheets>
    <sheet name="Harmonogram JŘSU" sheetId="2" r:id="rId1"/>
  </sheets>
  <definedNames>
    <definedName name="_xlnm.Print_Area" localSheetId="0">'Harmonogram JŘSU'!$B$1:$H$81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5" i="2" l="1"/>
  <c r="C65" i="2"/>
  <c r="E14" i="2" l="1"/>
  <c r="E24" i="2" s="1"/>
  <c r="E15" i="2" l="1"/>
  <c r="E16" i="2" s="1"/>
  <c r="E18" i="2" s="1"/>
  <c r="E20" i="2" s="1"/>
  <c r="E25" i="2"/>
  <c r="E32" i="2" s="1"/>
  <c r="E19" i="2"/>
  <c r="E21" i="2" s="1"/>
  <c r="E17" i="2"/>
  <c r="E22" i="2"/>
  <c r="E40" i="2" l="1"/>
  <c r="E42" i="2" s="1"/>
  <c r="E26" i="2"/>
  <c r="E27" i="2" s="1"/>
  <c r="E33" i="2" l="1"/>
  <c r="E35" i="2" s="1"/>
  <c r="E39" i="2"/>
  <c r="E37" i="2" l="1"/>
  <c r="E34" i="2"/>
  <c r="E36" i="2" s="1"/>
  <c r="E43" i="2"/>
  <c r="E44" i="2" s="1"/>
  <c r="E50" i="2" l="1"/>
  <c r="E51" i="2" s="1"/>
  <c r="E52" i="2" s="1"/>
  <c r="E57" i="2" s="1"/>
  <c r="E58" i="2" s="1"/>
  <c r="E59" i="2" s="1"/>
  <c r="E60" i="2" s="1"/>
  <c r="E61" i="2" s="1"/>
  <c r="E45" i="2"/>
  <c r="E62" i="2" l="1"/>
  <c r="E64" i="2" s="1"/>
  <c r="E69" i="2" s="1"/>
  <c r="E70" i="2" s="1"/>
  <c r="E71" i="2" s="1"/>
  <c r="E72" i="2" s="1"/>
  <c r="E63" i="2"/>
  <c r="E73" i="2" l="1"/>
  <c r="E76" i="2" s="1"/>
  <c r="E75" i="2"/>
  <c r="E74" i="2" l="1"/>
  <c r="E77" i="2"/>
  <c r="E78" i="2" s="1"/>
</calcChain>
</file>

<file path=xl/comments1.xml><?xml version="1.0" encoding="utf-8"?>
<comments xmlns="http://schemas.openxmlformats.org/spreadsheetml/2006/main">
  <authors>
    <author>KONVICKA</author>
  </authors>
  <commentList>
    <comment ref="D40" authorId="0" shapeId="0">
      <text>
        <r>
          <rPr>
            <b/>
            <sz val="9"/>
            <color indexed="81"/>
            <rFont val="Tahoma"/>
            <family val="2"/>
            <charset val="238"/>
          </rPr>
          <t>KONVICKA:</t>
        </r>
        <r>
          <rPr>
            <sz val="9"/>
            <color indexed="81"/>
            <rFont val="Tahoma"/>
            <family val="2"/>
            <charset val="238"/>
          </rPr>
          <t xml:space="preserve">
Minimum je 25 dnů, ale je třeba dát účastníkům čas alespoň 3 týdny od prohlídek (mj. je třeba počítat s prodloužením z důvodu dotazů účastníků).
Zde je velmi kritické místo, protože pokud by se tento termín prodloužil, bude už prakticky nereálné stihnout podpis smlouvy do konce dubna 2024.</t>
        </r>
      </text>
    </comment>
    <comment ref="D77" authorId="0" shapeId="0">
      <text>
        <r>
          <rPr>
            <b/>
            <sz val="9"/>
            <color indexed="81"/>
            <rFont val="Tahoma"/>
            <family val="2"/>
            <charset val="238"/>
          </rPr>
          <t>KONVICKA:</t>
        </r>
        <r>
          <rPr>
            <sz val="9"/>
            <color indexed="81"/>
            <rFont val="Tahoma"/>
            <family val="2"/>
            <charset val="238"/>
          </rPr>
          <t xml:space="preserve">
Při jakémkoliv zdržení předchozího harmonogramu se bude zkracovat lhůta pro seznámení zastupitelů s podklady!
</t>
        </r>
      </text>
    </comment>
  </commentList>
</comments>
</file>

<file path=xl/sharedStrings.xml><?xml version="1.0" encoding="utf-8"?>
<sst xmlns="http://schemas.openxmlformats.org/spreadsheetml/2006/main" count="150" uniqueCount="91">
  <si>
    <t>od</t>
  </si>
  <si>
    <t>do</t>
  </si>
  <si>
    <t>místo</t>
  </si>
  <si>
    <t>24:00</t>
  </si>
  <si>
    <t>0:00</t>
  </si>
  <si>
    <t>ORIENTAČNÍ HARMONOGRAM ZADÁVACÍHO ŘÍZENÍ</t>
  </si>
  <si>
    <t>ZADAVATEL</t>
  </si>
  <si>
    <t>Důležité</t>
  </si>
  <si>
    <t xml:space="preserve">Lhůta pro podání námitek </t>
  </si>
  <si>
    <t>Přesný termín je závislý na převzetí rozhodnutí o výběru či rozhodnutí o vyloučení účastníkem zadávacího řízení</t>
  </si>
  <si>
    <t>cca od</t>
  </si>
  <si>
    <t>Zadavatel</t>
  </si>
  <si>
    <t>nejpozději do</t>
  </si>
  <si>
    <t>Předpokládané doručení rozhodnutí o vyloučení účastníkům zadávacího řízení (bude-li)</t>
  </si>
  <si>
    <t>Jednání při posouzení žádostí o účast (posouzení splnění kvalifikace)</t>
  </si>
  <si>
    <t>Konec lhůty pro podání namitek proti vyloučení</t>
  </si>
  <si>
    <t>neuplatní se, není-li žádný z účastníků zadávacího řízení vyloučen</t>
  </si>
  <si>
    <t xml:space="preserve">Konec lhůty pro podání žádostí o účast </t>
  </si>
  <si>
    <t>čas</t>
  </si>
  <si>
    <t>Odesláním oznámení o zahájení zadávacího řízení zadavatel zahajuje zadávací řízení, kterým vyzývá neomezený počet dodavatelů k podání žádosti o účast</t>
  </si>
  <si>
    <t xml:space="preserve">Uveřejnění oznámení o zahájení zadávacího řízení </t>
  </si>
  <si>
    <t>OZNÁMENÍ O ZÁHÁJENÍ ZADÁVACÍHO ŘÍZENÍ</t>
  </si>
  <si>
    <t xml:space="preserve">Vydání k pokynu k uveřejnění oznámení o zahájení zadávacího řízení </t>
  </si>
  <si>
    <t>nejdříve 30 kalendářních dnů po dni odeslání oznámení o zahájení zadávacího řízení</t>
  </si>
  <si>
    <t>Veřejná zakázka zadávaná v jednacím řízení s uveřejněním podle hlavy IV § 60 až § 62 v nadlimitním režimu podle zákona č. 134/2016 Sb., o veřejných zakázkách, v platném znění</t>
  </si>
  <si>
    <r>
      <t xml:space="preserve">nejpozději 10 </t>
    </r>
    <r>
      <rPr>
        <u/>
        <sz val="8"/>
        <color rgb="FF00B0F0"/>
        <rFont val="Verdana"/>
        <family val="2"/>
        <charset val="238"/>
      </rPr>
      <t>pracovních</t>
    </r>
    <r>
      <rPr>
        <sz val="8"/>
        <rFont val="Verdana"/>
        <family val="2"/>
        <charset val="238"/>
      </rPr>
      <t xml:space="preserve"> dnů před skončením lhůty pro podání nabídky
</t>
    </r>
    <r>
      <rPr>
        <sz val="7"/>
        <rFont val="Verdana"/>
        <family val="2"/>
        <charset val="238"/>
      </rPr>
      <t>(ve vzorci nastaveno 10 prac.dnů)</t>
    </r>
  </si>
  <si>
    <r>
      <t xml:space="preserve">Nejméně </t>
    </r>
    <r>
      <rPr>
        <sz val="8"/>
        <color rgb="FFFF0000"/>
        <rFont val="Verdana"/>
        <family val="2"/>
        <charset val="238"/>
      </rPr>
      <t xml:space="preserve">25 </t>
    </r>
    <r>
      <rPr>
        <sz val="8"/>
        <rFont val="Verdana"/>
        <family val="2"/>
        <charset val="238"/>
      </rPr>
      <t>kalendářních dnů ode dne odeslání výzvy k podání předběžné nabídky.
Rozhodne-li se zadavatel, že již další kola neuskuteční musí být otevírání obálek veřejné</t>
    </r>
  </si>
  <si>
    <t>Termín závislý na rozhodnutí rady města</t>
  </si>
  <si>
    <t>je možné zkrátit vzdáním se práva na podání námitek</t>
  </si>
  <si>
    <t>Podklady pro zastupitelstvo o výsledku soutěže</t>
  </si>
  <si>
    <t xml:space="preserve">VÝZVA K PŘEDLOŽENÍ NABÍDEK </t>
  </si>
  <si>
    <t>Žádosti dodavatelů o vysvětlení zadávací dokumentace 
vztahující se ke kvalifikaci</t>
  </si>
  <si>
    <r>
      <t xml:space="preserve">Vysvětlení zadávací dokumentace (uveřejnění a odeslání) 
</t>
    </r>
    <r>
      <rPr>
        <b/>
        <sz val="8"/>
        <color theme="0" tint="-0.34998626667073579"/>
        <rFont val="Verdana"/>
        <family val="2"/>
        <charset val="238"/>
      </rPr>
      <t>na základě dotazu dodavatele -</t>
    </r>
    <r>
      <rPr>
        <sz val="8"/>
        <color theme="0" tint="-0.34998626667073579"/>
        <rFont val="Verdana"/>
        <family val="2"/>
        <charset val="238"/>
      </rPr>
      <t xml:space="preserve"> vztahující se ke kvalifikaci</t>
    </r>
  </si>
  <si>
    <r>
      <t xml:space="preserve">Vysvětlení zadávací dokumentace (uveřejnění a odeslání)
</t>
    </r>
    <r>
      <rPr>
        <b/>
        <sz val="8"/>
        <color theme="0" tint="-0.34998626667073579"/>
        <rFont val="Verdana"/>
        <family val="2"/>
        <charset val="238"/>
      </rPr>
      <t>bez dotazu -</t>
    </r>
    <r>
      <rPr>
        <sz val="8"/>
        <color theme="0" tint="-0.34998626667073579"/>
        <rFont val="Verdana"/>
        <family val="2"/>
        <charset val="238"/>
      </rPr>
      <t xml:space="preserve"> vztahující se ke kvalifikaci</t>
    </r>
  </si>
  <si>
    <r>
      <t xml:space="preserve">nejpozději 3 </t>
    </r>
    <r>
      <rPr>
        <u/>
        <sz val="8"/>
        <color theme="0" tint="-0.34998626667073579"/>
        <rFont val="Verdana"/>
        <family val="2"/>
        <charset val="238"/>
      </rPr>
      <t>pracovní</t>
    </r>
    <r>
      <rPr>
        <sz val="8"/>
        <color theme="0" tint="-0.34998626667073579"/>
        <rFont val="Verdana"/>
        <family val="2"/>
        <charset val="238"/>
      </rPr>
      <t xml:space="preserve"> dny před skončením lhůty pro podání žádosti o účast</t>
    </r>
  </si>
  <si>
    <r>
      <t xml:space="preserve">odpověď nejpozději do 
3 </t>
    </r>
    <r>
      <rPr>
        <u/>
        <sz val="8"/>
        <color theme="0" tint="-0.34998626667073579"/>
        <rFont val="Verdana"/>
        <family val="2"/>
        <charset val="238"/>
      </rPr>
      <t xml:space="preserve">pracovních </t>
    </r>
    <r>
      <rPr>
        <sz val="8"/>
        <color theme="0" tint="-0.34998626667073579"/>
        <rFont val="Verdana"/>
        <family val="2"/>
        <charset val="238"/>
      </rPr>
      <t>dnů ode dne doručení žádosti</t>
    </r>
  </si>
  <si>
    <r>
      <t xml:space="preserve">vysvětlení zadavatele nejpozději 5 </t>
    </r>
    <r>
      <rPr>
        <u/>
        <sz val="8"/>
        <color theme="0" tint="-0.34998626667073579"/>
        <rFont val="Verdana"/>
        <family val="2"/>
        <charset val="238"/>
      </rPr>
      <t xml:space="preserve">pracovních </t>
    </r>
    <r>
      <rPr>
        <sz val="8"/>
        <color theme="0" tint="-0.34998626667073579"/>
        <rFont val="Verdana"/>
        <family val="2"/>
        <charset val="238"/>
      </rPr>
      <t>dnů před skončením lhůty pro žádosti o účast</t>
    </r>
  </si>
  <si>
    <t>Žádosti dodavatelů o vysvětlení zadávací dokumentace 
vztahující se k předmětu</t>
  </si>
  <si>
    <r>
      <t xml:space="preserve">nejpozději 3 </t>
    </r>
    <r>
      <rPr>
        <u/>
        <sz val="8"/>
        <color theme="0" tint="-0.34998626667073579"/>
        <rFont val="Verdana"/>
        <family val="2"/>
        <charset val="238"/>
      </rPr>
      <t>pracovní</t>
    </r>
    <r>
      <rPr>
        <sz val="8"/>
        <color theme="0" tint="-0.34998626667073579"/>
        <rFont val="Verdana"/>
        <family val="2"/>
        <charset val="238"/>
      </rPr>
      <t xml:space="preserve"> dny před skončením lhůty pro podání nabídky</t>
    </r>
  </si>
  <si>
    <r>
      <t xml:space="preserve">Vysvětlení zadávací dokumentace (uveřejnění a odeslání) 
</t>
    </r>
    <r>
      <rPr>
        <b/>
        <sz val="8"/>
        <color theme="0" tint="-0.34998626667073579"/>
        <rFont val="Verdana"/>
        <family val="2"/>
        <charset val="238"/>
      </rPr>
      <t>na základě dotazu dodavatele</t>
    </r>
  </si>
  <si>
    <r>
      <t xml:space="preserve">Vysvětlení zadávací dokumentace (uveřejnění a odeslání)
</t>
    </r>
    <r>
      <rPr>
        <b/>
        <sz val="8"/>
        <color theme="0" tint="-0.34998626667073579"/>
        <rFont val="Verdana"/>
        <family val="2"/>
        <charset val="238"/>
      </rPr>
      <t>bez dotazu</t>
    </r>
  </si>
  <si>
    <r>
      <t xml:space="preserve">vysvětlení zadavatele nejpozději 5 </t>
    </r>
    <r>
      <rPr>
        <u/>
        <sz val="8"/>
        <color theme="0" tint="-0.34998626667073579"/>
        <rFont val="Verdana"/>
        <family val="2"/>
        <charset val="238"/>
      </rPr>
      <t xml:space="preserve">pracovních </t>
    </r>
    <r>
      <rPr>
        <sz val="8"/>
        <color theme="0" tint="-0.34998626667073579"/>
        <rFont val="Verdana"/>
        <family val="2"/>
        <charset val="238"/>
      </rPr>
      <t>dnů před skončením lhůty pro podání nabídek</t>
    </r>
  </si>
  <si>
    <t>Doložení odpovědí od učastníků ZŘ</t>
  </si>
  <si>
    <r>
      <rPr>
        <b/>
        <sz val="8"/>
        <rFont val="Verdana"/>
        <family val="2"/>
        <charset val="238"/>
      </rPr>
      <t>Posouzení PŘEDBĚŽNÝCH</t>
    </r>
    <r>
      <rPr>
        <sz val="8"/>
        <rFont val="Verdana"/>
        <family val="2"/>
        <charset val="238"/>
      </rPr>
      <t xml:space="preserve"> nabídek č. 1</t>
    </r>
  </si>
  <si>
    <t>Posouzení PN2</t>
  </si>
  <si>
    <t>Předběžné projednání parametrů PN2 s komisí</t>
  </si>
  <si>
    <t>Předběžné projednání parametrů PN1 s komisí</t>
  </si>
  <si>
    <t>Příprava dokumentů k Žádosti o úpravu PN1 (specifikace požadavků na úpravu PN1)</t>
  </si>
  <si>
    <t>Žádost k úpravě PN1</t>
  </si>
  <si>
    <r>
      <rPr>
        <b/>
        <sz val="8"/>
        <rFont val="Verdana"/>
        <family val="2"/>
        <charset val="238"/>
      </rPr>
      <t xml:space="preserve">PRVNÍ JEDNÁNÍ </t>
    </r>
    <r>
      <rPr>
        <sz val="8"/>
        <rFont val="Verdana"/>
        <family val="2"/>
        <charset val="238"/>
      </rPr>
      <t>o nabídkách (o PN1)</t>
    </r>
  </si>
  <si>
    <t>DORUČENÍ NABÍDEK</t>
  </si>
  <si>
    <t xml:space="preserve">VYHODNOCENÍ NABÍDEK + zpracování podkladů pro výběr dodavatele (pro radu) </t>
  </si>
  <si>
    <r>
      <t xml:space="preserve">Nejdříve možné </t>
    </r>
    <r>
      <rPr>
        <b/>
        <sz val="8"/>
        <rFont val="Verdana"/>
        <family val="2"/>
        <charset val="238"/>
      </rPr>
      <t>datum uzavření smlouvy</t>
    </r>
    <r>
      <rPr>
        <sz val="8"/>
        <rFont val="Verdana"/>
        <family val="2"/>
        <charset val="238"/>
      </rPr>
      <t xml:space="preserve"> (nebudou-li podány námitky k zadavateli a doručí-li vybraný dodavatel doklady před podpisem smlouvy) (zadání veřejné zakázky)</t>
    </r>
  </si>
  <si>
    <t>Rozhodnutí o výběru dodavatele (kdykoliv po odeslání Oznámení)</t>
  </si>
  <si>
    <t>Odeslání výzvy vybranému dodavateli k předložení dokladů (pojistné smlouvy)</t>
  </si>
  <si>
    <t>PORADCE</t>
  </si>
  <si>
    <t>PORADCE + Zadavatel</t>
  </si>
  <si>
    <t>ZAJISTÍ ZADAVATEL ve spolupráci s PORADCEM</t>
  </si>
  <si>
    <t>za účasti (PORADCE a Zadavatel)</t>
  </si>
  <si>
    <t>Zajistí ZADAVATEL ve spolupráci s PORADCEM</t>
  </si>
  <si>
    <t>Prohlídka místa plnění veřejné zakázky 
(s ohledem na počet objektů (budov) v projektu min. však 3 dny!)</t>
  </si>
  <si>
    <r>
      <t xml:space="preserve">PORADCE na základě vyhodnocení předběžných nabídek, 
</t>
    </r>
    <r>
      <rPr>
        <b/>
        <sz val="8"/>
        <color rgb="FFFF0000"/>
        <rFont val="Verdana"/>
        <family val="2"/>
        <charset val="238"/>
      </rPr>
      <t>nutná pružnost rozhodnutí KOMISE o dalším postupu!</t>
    </r>
  </si>
  <si>
    <t xml:space="preserve">PORADCE + KOMISE </t>
  </si>
  <si>
    <t>Dále se může opakovat žádost o objasnění a výzva k druhému jednání, případně lze objasňovat a upravovat PN pouze písemně. 
Vzhledem k napjatému harmonogramu patrně nelze zvládnout druhé osobní jednání, uvádíme proto časově méně náročnou variantu s písemným objasňováním a úpravou.</t>
  </si>
  <si>
    <t>Datum, lhůta,..</t>
  </si>
  <si>
    <t>PORADCE, ZADAVATEL</t>
  </si>
  <si>
    <t>Milník proces JŘSU</t>
  </si>
  <si>
    <t>1. PŘEDBĚŽNÉ NABÍDKY</t>
  </si>
  <si>
    <t>2. PŘEDBĚŽNÉ NABÍDKY</t>
  </si>
  <si>
    <t>KONEČNÉ  NABÍDKY</t>
  </si>
  <si>
    <t>Předložení upravených předběžných nabídek (PN2)</t>
  </si>
  <si>
    <t>1. JEDNÁNÍ O PŘEDBĚŽNÝCH NABÍDKÁCH</t>
  </si>
  <si>
    <t>ANO</t>
  </si>
  <si>
    <t>POKRAČOVÁNÍ K 2. PŘEDBĚŽNÉ NABÍDCE</t>
  </si>
  <si>
    <r>
      <t>Uveřejnění</t>
    </r>
    <r>
      <rPr>
        <b/>
        <sz val="8"/>
        <color theme="0" tint="-0.34998626667073579"/>
        <rFont val="Verdana"/>
        <family val="2"/>
        <charset val="238"/>
      </rPr>
      <t xml:space="preserve"> zadávací (kvalifikační) dokumentace</t>
    </r>
    <r>
      <rPr>
        <sz val="8"/>
        <color theme="0" tint="-0.34998626667073579"/>
        <rFont val="Verdana"/>
        <family val="2"/>
        <charset val="238"/>
      </rPr>
      <t xml:space="preserve"> na profilu zadavatele včetně informace o podané žádosti o dotaci</t>
    </r>
  </si>
  <si>
    <t>Odeslání Žádostí o objasnění + Výzva k prvnímu jednání o PN1 plus aktuální informace o stavu žádosti o dotaci</t>
  </si>
  <si>
    <r>
      <t xml:space="preserve">Odeslání oznámení o zahájení zadávacího řízení do: 
    1. Věstníku veřejných zakázek 
    2. Doplňku úředního věstníku EU (TED)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rgb="FFFF0000"/>
        <rFont val="Verdana"/>
        <family val="2"/>
        <charset val="238"/>
      </rPr>
      <t>ZAHÁJENÍ VÝBĚROVÉHO ŘÍZENÍ</t>
    </r>
  </si>
  <si>
    <t>Výzva k podání 1.předběžné nabídky - odeslání</t>
  </si>
  <si>
    <t>Konec lhůty pro podání 1.předběžené nabídky 
a
Otevírání obálek s předběžnými nabídkami účastníků zadávacího řízení</t>
  </si>
  <si>
    <t>Výzva k podání 2.předběžné nabídky - odeslání</t>
  </si>
  <si>
    <t>Poslední případné upřesnění zadávacích podmínek ,nutné již mít rozhodnutí o dotaci   (finální změna či doplnění ZD)</t>
  </si>
  <si>
    <r>
      <rPr>
        <b/>
        <sz val="12"/>
        <color theme="0"/>
        <rFont val="Verdana"/>
        <family val="2"/>
        <charset val="238"/>
      </rPr>
      <t xml:space="preserve">                  VÝBĚR DODAVATELE       </t>
    </r>
    <r>
      <rPr>
        <b/>
        <sz val="9"/>
        <color theme="0"/>
        <rFont val="Verdana"/>
        <family val="2"/>
        <charset val="238"/>
      </rPr>
      <t xml:space="preserve">                                                                                                 </t>
    </r>
    <r>
      <rPr>
        <sz val="9"/>
        <color theme="0"/>
        <rFont val="Verdana"/>
        <family val="2"/>
        <charset val="238"/>
      </rPr>
      <t>(Odeslání Oznámení o výběru dodavatele všem účastníkům bez zbytečného odkladu po vyhodnocení nabídek)</t>
    </r>
  </si>
  <si>
    <r>
      <rPr>
        <b/>
        <sz val="8"/>
        <color theme="0" tint="-0.34998626667073579"/>
        <rFont val="Verdana"/>
        <family val="2"/>
        <charset val="238"/>
      </rPr>
      <t xml:space="preserve">DRUHÉ JEDNÁNÍ </t>
    </r>
    <r>
      <rPr>
        <sz val="8"/>
        <color theme="0" tint="-0.34998626667073579"/>
        <rFont val="Verdana"/>
        <family val="2"/>
        <charset val="238"/>
      </rPr>
      <t>o nabídkách (o PN2)</t>
    </r>
  </si>
  <si>
    <t>schválení orgánem Klienta?</t>
  </si>
  <si>
    <r>
      <rPr>
        <sz val="8"/>
        <color rgb="FFFF0000"/>
        <rFont val="Verdana"/>
        <family val="2"/>
        <charset val="238"/>
      </rPr>
      <t xml:space="preserve">PORADCE na základě závěrů z jednání a rozhodnutí KOMISE, </t>
    </r>
    <r>
      <rPr>
        <b/>
        <sz val="8"/>
        <color rgb="FFFF0000"/>
        <rFont val="Verdana"/>
        <family val="2"/>
        <charset val="238"/>
      </rPr>
      <t xml:space="preserve">
nutná pružnost rozhodnutí KOMISE a schválení orgánem Klienta! Téměř jistě bude třeba upravit ZD = schválit změnu ZD orgánem Klienta?</t>
    </r>
  </si>
  <si>
    <t>Odeslání Žádostí o objasnění + Výzva k jednání o PN2</t>
  </si>
  <si>
    <t>PORADCE na základě odpovědí účastníků, 
nutná pružnost rozhodnutí KOMISE a schválení orgánem klienta?</t>
  </si>
  <si>
    <r>
      <t xml:space="preserve">PORADCE
</t>
    </r>
    <r>
      <rPr>
        <b/>
        <sz val="8"/>
        <color rgb="FFFF0000"/>
        <rFont val="Verdana"/>
        <family val="2"/>
        <charset val="238"/>
      </rPr>
      <t>Výzvu bude schvalovat orgán  Klienta?</t>
    </r>
  </si>
  <si>
    <t>rozhodnutí orgánu  Klienta?</t>
  </si>
  <si>
    <t>Schválení orgánem klienta de   x.y. 2024</t>
  </si>
  <si>
    <t>Předpokládaný termín schválení smlouvy orgánem Klienta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</si>
</sst>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h:mm;@"/>
    <numFmt numFmtId="165" formatCode="d/m/yyyy;@"/>
    <numFmt numFmtId="166" formatCode="0.0"/>
  </numFmts>
  <fonts count="29" x14ac:knownFonts="1">
    <font>
      <sz val="10"/>
      <name val="Arial"/>
    </font>
    <font>
      <b/>
      <i/>
      <sz val="8"/>
      <name val="Verdana"/>
      <family val="2"/>
      <charset val="238"/>
    </font>
    <font>
      <i/>
      <sz val="8"/>
      <name val="Verdana"/>
      <family val="2"/>
      <charset val="238"/>
    </font>
    <font>
      <i/>
      <sz val="8"/>
      <color rgb="FFFF0000"/>
      <name val="Verdana"/>
      <family val="2"/>
      <charset val="238"/>
    </font>
    <font>
      <u/>
      <sz val="10"/>
      <color theme="11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i/>
      <sz val="8"/>
      <color rgb="FF00B050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b/>
      <sz val="8"/>
      <color rgb="FFFF0000"/>
      <name val="Verdana"/>
      <family val="2"/>
      <charset val="238"/>
    </font>
    <font>
      <u/>
      <sz val="8"/>
      <color rgb="FF00B0F0"/>
      <name val="Verdana"/>
      <family val="2"/>
      <charset val="238"/>
    </font>
    <font>
      <sz val="7"/>
      <name val="Verdana"/>
      <family val="2"/>
      <charset val="238"/>
    </font>
    <font>
      <sz val="8"/>
      <color rgb="FFFF0000"/>
      <name val="Verdana"/>
      <family val="2"/>
      <charset val="238"/>
    </font>
    <font>
      <sz val="8"/>
      <color theme="0" tint="-0.34998626667073579"/>
      <name val="Verdana"/>
      <family val="2"/>
      <charset val="238"/>
    </font>
    <font>
      <b/>
      <sz val="8"/>
      <color theme="0" tint="-0.34998626667073579"/>
      <name val="Verdana"/>
      <family val="2"/>
      <charset val="238"/>
    </font>
    <font>
      <u/>
      <sz val="8"/>
      <color theme="0" tint="-0.34998626667073579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b/>
      <u/>
      <sz val="8"/>
      <name val="Verdana"/>
      <family val="2"/>
      <charset val="238"/>
    </font>
    <font>
      <b/>
      <sz val="16"/>
      <name val="Verdana"/>
      <family val="2"/>
      <charset val="238"/>
    </font>
    <font>
      <i/>
      <sz val="8"/>
      <color rgb="FF002060"/>
      <name val="Verdana"/>
      <family val="2"/>
      <charset val="238"/>
    </font>
    <font>
      <b/>
      <sz val="16"/>
      <color rgb="FF002060"/>
      <name val="Verdana"/>
      <family val="2"/>
      <charset val="238"/>
    </font>
    <font>
      <b/>
      <sz val="16"/>
      <color theme="0"/>
      <name val="Verdana"/>
      <family val="2"/>
      <charset val="238"/>
    </font>
    <font>
      <b/>
      <sz val="8"/>
      <color theme="0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1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rgb="FFFF0000"/>
      </top>
      <bottom style="hair">
        <color auto="1"/>
      </bottom>
      <diagonal/>
    </border>
    <border>
      <left style="hair">
        <color auto="1"/>
      </left>
      <right/>
      <top style="double">
        <color rgb="FFFF0000"/>
      </top>
      <bottom/>
      <diagonal/>
    </border>
    <border>
      <left style="hair">
        <color auto="1"/>
      </left>
      <right/>
      <top/>
      <bottom style="double">
        <color rgb="FFFF0000"/>
      </bottom>
      <diagonal/>
    </border>
    <border>
      <left style="hair">
        <color auto="1"/>
      </left>
      <right style="hair">
        <color auto="1"/>
      </right>
      <top/>
      <bottom style="double">
        <color rgb="FFFF0000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double">
        <color rgb="FFFF0000"/>
      </top>
      <bottom style="double">
        <color rgb="FFFF0000"/>
      </bottom>
      <diagonal/>
    </border>
    <border>
      <left style="hair">
        <color auto="1"/>
      </left>
      <right/>
      <top style="double">
        <color rgb="FFFF0000"/>
      </top>
      <bottom style="double">
        <color rgb="FFFF0000"/>
      </bottom>
      <diagonal/>
    </border>
    <border>
      <left style="hair">
        <color auto="1"/>
      </left>
      <right/>
      <top style="double">
        <color rgb="FFFF0000"/>
      </top>
      <bottom style="hair">
        <color auto="1"/>
      </bottom>
      <diagonal/>
    </border>
    <border>
      <left style="double">
        <color rgb="FFFF0000"/>
      </left>
      <right style="hair">
        <color auto="1"/>
      </right>
      <top style="double">
        <color rgb="FFFF0000"/>
      </top>
      <bottom/>
      <diagonal/>
    </border>
    <border>
      <left style="hair">
        <color auto="1"/>
      </left>
      <right style="hair">
        <color auto="1"/>
      </right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 style="hair">
        <color auto="1"/>
      </right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medium">
        <color auto="1"/>
      </left>
      <right/>
      <top style="double">
        <color rgb="FFFF0000"/>
      </top>
      <bottom style="double">
        <color rgb="FFFF0000"/>
      </bottom>
      <diagonal/>
    </border>
    <border>
      <left/>
      <right style="medium">
        <color auto="1"/>
      </right>
      <top style="double">
        <color rgb="FFFF0000"/>
      </top>
      <bottom style="double">
        <color rgb="FFFF0000"/>
      </bottom>
      <diagonal/>
    </border>
    <border>
      <left style="medium">
        <color auto="1"/>
      </left>
      <right/>
      <top style="hair">
        <color auto="1"/>
      </top>
      <bottom style="double">
        <color rgb="FFFF0000"/>
      </bottom>
      <diagonal/>
    </border>
    <border>
      <left/>
      <right style="hair">
        <color auto="1"/>
      </right>
      <top style="hair">
        <color auto="1"/>
      </top>
      <bottom style="double">
        <color rgb="FFFF0000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double">
        <color rgb="FFFF0000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medium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uble">
        <color rgb="FFFF0000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uble">
        <color rgb="FFFF0000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uble">
        <color rgb="FFFF0000"/>
      </bottom>
      <diagonal/>
    </border>
    <border>
      <left/>
      <right style="hair">
        <color auto="1"/>
      </right>
      <top style="double">
        <color rgb="FFFF0000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ck">
        <color rgb="FFFF0000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medium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medium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medium">
        <color auto="1"/>
      </left>
      <right style="dotted">
        <color auto="1"/>
      </right>
      <top style="thick">
        <color rgb="FFFF0000"/>
      </top>
      <bottom style="thick">
        <color rgb="FFFF0000"/>
      </bottom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 style="thick">
        <color rgb="FFFF0000"/>
      </top>
      <bottom style="thick">
        <color rgb="FFFF0000"/>
      </bottom>
      <diagonal/>
    </border>
    <border>
      <left style="dotted">
        <color auto="1"/>
      </left>
      <right/>
      <top style="thick">
        <color rgb="FFFF0000"/>
      </top>
      <bottom style="thick">
        <color rgb="FFFF0000"/>
      </bottom>
      <diagonal/>
    </border>
    <border>
      <left/>
      <right style="medium">
        <color auto="1"/>
      </right>
      <top style="thick">
        <color rgb="FFFF0000"/>
      </top>
      <bottom style="thick">
        <color rgb="FFFF0000"/>
      </bottom>
      <diagonal/>
    </border>
    <border>
      <left style="dotted">
        <color auto="1"/>
      </left>
      <right/>
      <top style="thick">
        <color rgb="FFFF0000"/>
      </top>
      <bottom/>
      <diagonal/>
    </border>
    <border>
      <left/>
      <right style="medium">
        <color auto="1"/>
      </right>
      <top style="thick">
        <color rgb="FFFF0000"/>
      </top>
      <bottom/>
      <diagonal/>
    </border>
    <border>
      <left style="dotted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 style="thick">
        <color rgb="FFFF0000"/>
      </top>
      <bottom style="thick">
        <color rgb="FFFF0000"/>
      </bottom>
      <diagonal/>
    </border>
    <border>
      <left style="hair">
        <color auto="1"/>
      </left>
      <right style="hair">
        <color auto="1"/>
      </right>
      <top style="thick">
        <color rgb="FFFF0000"/>
      </top>
      <bottom style="thick">
        <color rgb="FFFF0000"/>
      </bottom>
      <diagonal/>
    </border>
    <border>
      <left style="hair">
        <color auto="1"/>
      </left>
      <right/>
      <top style="thick">
        <color rgb="FFFF0000"/>
      </top>
      <bottom style="thick">
        <color rgb="FFFF0000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/>
      <top style="thick">
        <color rgb="FFFF0000"/>
      </top>
      <bottom style="thick">
        <color rgb="FFFF0000"/>
      </bottom>
      <diagonal/>
    </border>
    <border>
      <left/>
      <right style="hair">
        <color auto="1"/>
      </right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 style="medium">
        <color auto="1"/>
      </left>
      <right/>
      <top style="thick">
        <color rgb="FFFF0000"/>
      </top>
      <bottom style="thick">
        <color auto="1"/>
      </bottom>
      <diagonal/>
    </border>
    <border>
      <left/>
      <right style="hair">
        <color auto="1"/>
      </right>
      <top style="thick">
        <color rgb="FFFF0000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rgb="FFFF0000"/>
      </top>
      <bottom style="thick">
        <color auto="1"/>
      </bottom>
      <diagonal/>
    </border>
    <border>
      <left style="hair">
        <color auto="1"/>
      </left>
      <right/>
      <top style="thick">
        <color rgb="FFFF0000"/>
      </top>
      <bottom style="thick">
        <color auto="1"/>
      </bottom>
      <diagonal/>
    </border>
    <border>
      <left/>
      <right/>
      <top style="thick">
        <color rgb="FFFF0000"/>
      </top>
      <bottom style="thick">
        <color auto="1"/>
      </bottom>
      <diagonal/>
    </border>
    <border>
      <left/>
      <right style="medium">
        <color auto="1"/>
      </right>
      <top style="thick">
        <color rgb="FFFF0000"/>
      </top>
      <bottom style="thick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ck">
        <color rgb="FFFF0000"/>
      </bottom>
      <diagonal/>
    </border>
    <border>
      <left/>
      <right style="hair">
        <color auto="1"/>
      </right>
      <top/>
      <bottom style="thick">
        <color rgb="FFFF0000"/>
      </bottom>
      <diagonal/>
    </border>
    <border>
      <left style="hair">
        <color auto="1"/>
      </left>
      <right style="hair">
        <color auto="1"/>
      </right>
      <top/>
      <bottom style="thick">
        <color rgb="FFFF0000"/>
      </bottom>
      <diagonal/>
    </border>
    <border>
      <left style="hair">
        <color auto="1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medium">
        <color auto="1"/>
      </right>
      <top/>
      <bottom style="thick">
        <color rgb="FFFF0000"/>
      </bottom>
      <diagonal/>
    </border>
  </borders>
  <cellStyleXfs count="19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98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12" fillId="0" borderId="49" xfId="0" applyFont="1" applyBorder="1" applyAlignment="1">
      <alignment horizontal="left" vertical="center" wrapText="1" indent="1"/>
    </xf>
    <xf numFmtId="0" fontId="12" fillId="0" borderId="41" xfId="0" applyFont="1" applyBorder="1" applyAlignment="1">
      <alignment horizontal="center" vertical="center"/>
    </xf>
    <xf numFmtId="0" fontId="11" fillId="0" borderId="41" xfId="0" applyFont="1" applyBorder="1" applyAlignment="1">
      <alignment horizontal="right" vertical="center"/>
    </xf>
    <xf numFmtId="20" fontId="12" fillId="0" borderId="42" xfId="0" applyNumberFormat="1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20" fontId="11" fillId="0" borderId="43" xfId="0" applyNumberFormat="1" applyFont="1" applyBorder="1" applyAlignment="1">
      <alignment horizontal="center" vertical="center"/>
    </xf>
    <xf numFmtId="0" fontId="11" fillId="0" borderId="52" xfId="0" applyFont="1" applyBorder="1" applyAlignment="1">
      <alignment vertical="center" wrapText="1"/>
    </xf>
    <xf numFmtId="0" fontId="11" fillId="0" borderId="40" xfId="0" applyFont="1" applyBorder="1" applyAlignment="1">
      <alignment horizontal="right" vertical="center" wrapText="1"/>
    </xf>
    <xf numFmtId="165" fontId="11" fillId="0" borderId="6" xfId="0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/>
    </xf>
    <xf numFmtId="0" fontId="15" fillId="0" borderId="45" xfId="0" applyFont="1" applyBorder="1" applyAlignment="1">
      <alignment horizontal="right" vertical="center"/>
    </xf>
    <xf numFmtId="0" fontId="11" fillId="0" borderId="35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29" xfId="0" applyFont="1" applyBorder="1" applyAlignment="1">
      <alignment horizontal="right" vertical="center" wrapText="1"/>
    </xf>
    <xf numFmtId="0" fontId="11" fillId="0" borderId="8" xfId="0" applyFont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1" fillId="0" borderId="28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 indent="1"/>
    </xf>
    <xf numFmtId="0" fontId="11" fillId="0" borderId="3" xfId="0" applyFont="1" applyBorder="1" applyAlignment="1">
      <alignment horizontal="left" vertical="center" wrapText="1" inden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right" vertical="center"/>
    </xf>
    <xf numFmtId="0" fontId="11" fillId="0" borderId="22" xfId="0" applyFont="1" applyBorder="1" applyAlignment="1">
      <alignment vertical="center" wrapText="1"/>
    </xf>
    <xf numFmtId="0" fontId="11" fillId="0" borderId="23" xfId="0" applyFont="1" applyBorder="1" applyAlignment="1">
      <alignment vertical="center" wrapText="1"/>
    </xf>
    <xf numFmtId="165" fontId="11" fillId="0" borderId="10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5" fillId="2" borderId="28" xfId="0" applyFont="1" applyFill="1" applyBorder="1" applyAlignment="1">
      <alignment horizontal="center" vertical="center" wrapText="1"/>
    </xf>
    <xf numFmtId="165" fontId="12" fillId="2" borderId="10" xfId="0" applyNumberFormat="1" applyFont="1" applyFill="1" applyBorder="1" applyAlignment="1">
      <alignment horizontal="right" vertical="center" indent="2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0" fontId="16" fillId="0" borderId="10" xfId="0" applyFont="1" applyBorder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0" fontId="16" fillId="0" borderId="17" xfId="0" applyFont="1" applyBorder="1" applyAlignment="1">
      <alignment horizontal="right" vertical="center"/>
    </xf>
    <xf numFmtId="164" fontId="16" fillId="0" borderId="1" xfId="0" applyNumberFormat="1" applyFont="1" applyBorder="1" applyAlignment="1">
      <alignment horizontal="center" vertical="center"/>
    </xf>
    <xf numFmtId="0" fontId="11" fillId="0" borderId="37" xfId="0" applyFont="1" applyBorder="1" applyAlignment="1">
      <alignment horizontal="left" vertical="center" indent="1"/>
    </xf>
    <xf numFmtId="0" fontId="11" fillId="0" borderId="38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165" fontId="11" fillId="0" borderId="0" xfId="0" applyNumberFormat="1" applyFont="1" applyAlignment="1">
      <alignment horizontal="right" vertical="center" indent="2"/>
    </xf>
    <xf numFmtId="0" fontId="16" fillId="0" borderId="8" xfId="0" applyFont="1" applyBorder="1" applyAlignment="1">
      <alignment horizontal="left" vertical="center" wrapText="1" indent="1"/>
    </xf>
    <xf numFmtId="0" fontId="16" fillId="0" borderId="31" xfId="0" applyFont="1" applyBorder="1" applyAlignment="1">
      <alignment horizontal="right" vertical="center"/>
    </xf>
    <xf numFmtId="165" fontId="16" fillId="0" borderId="31" xfId="0" applyNumberFormat="1" applyFont="1" applyBorder="1" applyAlignment="1">
      <alignment horizontal="right" vertical="center" indent="2"/>
    </xf>
    <xf numFmtId="0" fontId="16" fillId="0" borderId="39" xfId="0" applyFont="1" applyBorder="1" applyAlignment="1">
      <alignment horizontal="left" vertical="center" wrapText="1" indent="1"/>
    </xf>
    <xf numFmtId="0" fontId="16" fillId="0" borderId="7" xfId="0" applyFont="1" applyBorder="1" applyAlignment="1">
      <alignment horizontal="center" vertical="center"/>
    </xf>
    <xf numFmtId="0" fontId="16" fillId="0" borderId="25" xfId="0" applyFont="1" applyBorder="1" applyAlignment="1">
      <alignment horizontal="right" vertical="center"/>
    </xf>
    <xf numFmtId="165" fontId="16" fillId="0" borderId="25" xfId="0" applyNumberFormat="1" applyFont="1" applyBorder="1" applyAlignment="1">
      <alignment horizontal="right" vertical="center" indent="2"/>
    </xf>
    <xf numFmtId="0" fontId="10" fillId="0" borderId="51" xfId="0" applyFont="1" applyBorder="1" applyAlignment="1">
      <alignment vertical="center" wrapText="1"/>
    </xf>
    <xf numFmtId="0" fontId="15" fillId="0" borderId="29" xfId="0" applyFont="1" applyBorder="1" applyAlignment="1">
      <alignment horizontal="right" vertical="center" wrapText="1"/>
    </xf>
    <xf numFmtId="0" fontId="10" fillId="2" borderId="8" xfId="0" applyFont="1" applyFill="1" applyBorder="1" applyAlignment="1">
      <alignment vertical="center" wrapText="1"/>
    </xf>
    <xf numFmtId="0" fontId="16" fillId="0" borderId="2" xfId="0" applyFont="1" applyBorder="1" applyAlignment="1">
      <alignment horizontal="left" vertical="center" wrapText="1" indent="1"/>
    </xf>
    <xf numFmtId="0" fontId="12" fillId="2" borderId="28" xfId="0" applyFont="1" applyFill="1" applyBorder="1" applyAlignment="1">
      <alignment horizontal="right" vertical="center" wrapText="1"/>
    </xf>
    <xf numFmtId="0" fontId="12" fillId="0" borderId="8" xfId="0" applyFont="1" applyBorder="1" applyAlignment="1">
      <alignment vertical="center" wrapText="1"/>
    </xf>
    <xf numFmtId="165" fontId="11" fillId="0" borderId="38" xfId="0" applyNumberFormat="1" applyFont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horizontal="right" vertical="center" indent="2"/>
    </xf>
    <xf numFmtId="0" fontId="2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1" fontId="6" fillId="3" borderId="0" xfId="0" applyNumberFormat="1" applyFont="1" applyFill="1" applyAlignment="1">
      <alignment horizontal="right" vertical="center"/>
    </xf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4" fontId="2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vertical="top" wrapText="1"/>
    </xf>
    <xf numFmtId="0" fontId="19" fillId="3" borderId="0" xfId="0" applyFont="1" applyFill="1" applyAlignment="1">
      <alignment vertical="center"/>
    </xf>
    <xf numFmtId="166" fontId="2" fillId="3" borderId="0" xfId="0" applyNumberFormat="1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1" fillId="3" borderId="0" xfId="0" applyFont="1" applyFill="1" applyAlignment="1">
      <alignment horizontal="center" vertical="center"/>
    </xf>
    <xf numFmtId="49" fontId="11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9" fontId="2" fillId="3" borderId="0" xfId="0" applyNumberFormat="1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165" fontId="15" fillId="0" borderId="41" xfId="0" applyNumberFormat="1" applyFont="1" applyBorder="1" applyAlignment="1">
      <alignment horizontal="center" vertical="center" wrapText="1"/>
    </xf>
    <xf numFmtId="165" fontId="16" fillId="4" borderId="1" xfId="0" applyNumberFormat="1" applyFont="1" applyFill="1" applyBorder="1" applyAlignment="1">
      <alignment horizontal="right" vertical="center" indent="2"/>
    </xf>
    <xf numFmtId="165" fontId="12" fillId="4" borderId="41" xfId="0" applyNumberFormat="1" applyFont="1" applyFill="1" applyBorder="1" applyAlignment="1">
      <alignment horizontal="right" vertical="center" indent="2"/>
    </xf>
    <xf numFmtId="165" fontId="16" fillId="4" borderId="1" xfId="0" applyNumberFormat="1" applyFont="1" applyFill="1" applyBorder="1" applyAlignment="1">
      <alignment horizontal="center" vertical="center"/>
    </xf>
    <xf numFmtId="165" fontId="16" fillId="4" borderId="6" xfId="0" applyNumberFormat="1" applyFont="1" applyFill="1" applyBorder="1" applyAlignment="1">
      <alignment horizontal="center" vertical="center"/>
    </xf>
    <xf numFmtId="165" fontId="16" fillId="4" borderId="17" xfId="0" applyNumberFormat="1" applyFont="1" applyFill="1" applyBorder="1" applyAlignment="1">
      <alignment horizontal="center" vertical="center"/>
    </xf>
    <xf numFmtId="165" fontId="11" fillId="4" borderId="6" xfId="0" applyNumberFormat="1" applyFont="1" applyFill="1" applyBorder="1" applyAlignment="1">
      <alignment horizontal="center" vertical="center" wrapText="1"/>
    </xf>
    <xf numFmtId="165" fontId="11" fillId="4" borderId="10" xfId="0" applyNumberFormat="1" applyFont="1" applyFill="1" applyBorder="1" applyAlignment="1">
      <alignment horizontal="right" vertical="center" indent="2"/>
    </xf>
    <xf numFmtId="165" fontId="10" fillId="4" borderId="10" xfId="0" applyNumberFormat="1" applyFont="1" applyFill="1" applyBorder="1" applyAlignment="1">
      <alignment horizontal="right" vertical="center" indent="2"/>
    </xf>
    <xf numFmtId="165" fontId="12" fillId="4" borderId="10" xfId="0" applyNumberFormat="1" applyFont="1" applyFill="1" applyBorder="1" applyAlignment="1">
      <alignment horizontal="right" vertical="center" indent="2"/>
    </xf>
    <xf numFmtId="0" fontId="16" fillId="0" borderId="67" xfId="0" applyFont="1" applyBorder="1" applyAlignment="1">
      <alignment horizontal="center" vertical="center"/>
    </xf>
    <xf numFmtId="0" fontId="16" fillId="0" borderId="67" xfId="0" applyFont="1" applyBorder="1" applyAlignment="1">
      <alignment horizontal="right" vertical="center"/>
    </xf>
    <xf numFmtId="165" fontId="16" fillId="4" borderId="67" xfId="0" applyNumberFormat="1" applyFont="1" applyFill="1" applyBorder="1" applyAlignment="1">
      <alignment horizontal="right" vertical="center" indent="2"/>
    </xf>
    <xf numFmtId="164" fontId="16" fillId="0" borderId="67" xfId="0" applyNumberFormat="1" applyFont="1" applyBorder="1" applyAlignment="1">
      <alignment horizontal="center" vertical="center"/>
    </xf>
    <xf numFmtId="0" fontId="16" fillId="0" borderId="70" xfId="0" applyFont="1" applyBorder="1" applyAlignment="1">
      <alignment horizontal="right" vertical="center"/>
    </xf>
    <xf numFmtId="0" fontId="22" fillId="3" borderId="0" xfId="0" applyFont="1" applyFill="1" applyAlignment="1">
      <alignment vertical="center"/>
    </xf>
    <xf numFmtId="0" fontId="11" fillId="3" borderId="55" xfId="0" applyFont="1" applyFill="1" applyBorder="1" applyAlignment="1">
      <alignment vertical="center"/>
    </xf>
    <xf numFmtId="165" fontId="24" fillId="3" borderId="73" xfId="0" applyNumberFormat="1" applyFont="1" applyFill="1" applyBorder="1" applyAlignment="1">
      <alignment horizontal="center" vertical="center" wrapText="1"/>
    </xf>
    <xf numFmtId="165" fontId="11" fillId="0" borderId="17" xfId="0" applyNumberFormat="1" applyFont="1" applyBorder="1" applyAlignment="1">
      <alignment horizontal="center" vertical="center" wrapText="1"/>
    </xf>
    <xf numFmtId="165" fontId="11" fillId="0" borderId="30" xfId="0" applyNumberFormat="1" applyFont="1" applyBorder="1" applyAlignment="1">
      <alignment horizontal="center"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165" fontId="16" fillId="4" borderId="10" xfId="0" applyNumberFormat="1" applyFont="1" applyFill="1" applyBorder="1" applyAlignment="1">
      <alignment horizontal="center" vertical="center"/>
    </xf>
    <xf numFmtId="14" fontId="10" fillId="4" borderId="10" xfId="0" applyNumberFormat="1" applyFont="1" applyFill="1" applyBorder="1" applyAlignment="1">
      <alignment horizontal="right" vertical="center" indent="2"/>
    </xf>
    <xf numFmtId="0" fontId="11" fillId="3" borderId="0" xfId="0" applyFont="1" applyFill="1" applyBorder="1" applyAlignment="1">
      <alignment horizontal="center" vertical="center"/>
    </xf>
    <xf numFmtId="0" fontId="11" fillId="0" borderId="59" xfId="0" applyFont="1" applyBorder="1" applyAlignment="1">
      <alignment vertical="center"/>
    </xf>
    <xf numFmtId="0" fontId="11" fillId="0" borderId="60" xfId="0" applyFont="1" applyBorder="1" applyAlignment="1">
      <alignment vertical="center"/>
    </xf>
    <xf numFmtId="0" fontId="11" fillId="0" borderId="60" xfId="0" applyFont="1" applyBorder="1" applyAlignment="1">
      <alignment horizontal="right" vertical="center"/>
    </xf>
    <xf numFmtId="165" fontId="11" fillId="0" borderId="60" xfId="0" applyNumberFormat="1" applyFont="1" applyBorder="1" applyAlignment="1">
      <alignment horizontal="right" vertical="center" indent="2"/>
    </xf>
    <xf numFmtId="0" fontId="11" fillId="0" borderId="80" xfId="0" applyFont="1" applyBorder="1" applyAlignment="1">
      <alignment vertical="center"/>
    </xf>
    <xf numFmtId="0" fontId="11" fillId="0" borderId="78" xfId="0" applyFont="1" applyBorder="1" applyAlignment="1">
      <alignment vertical="center"/>
    </xf>
    <xf numFmtId="0" fontId="11" fillId="0" borderId="78" xfId="0" applyFont="1" applyBorder="1" applyAlignment="1">
      <alignment horizontal="right" vertical="center"/>
    </xf>
    <xf numFmtId="165" fontId="11" fillId="4" borderId="78" xfId="0" applyNumberFormat="1" applyFont="1" applyFill="1" applyBorder="1" applyAlignment="1">
      <alignment horizontal="right" vertical="center" indent="2"/>
    </xf>
    <xf numFmtId="0" fontId="15" fillId="0" borderId="79" xfId="0" applyFont="1" applyBorder="1" applyAlignment="1">
      <alignment vertical="center" wrapText="1"/>
    </xf>
    <xf numFmtId="0" fontId="15" fillId="0" borderId="81" xfId="0" applyFont="1" applyBorder="1" applyAlignment="1">
      <alignment vertical="center" wrapText="1"/>
    </xf>
    <xf numFmtId="0" fontId="15" fillId="0" borderId="81" xfId="0" applyFont="1" applyBorder="1" applyAlignment="1">
      <alignment horizontal="right" vertical="center" wrapText="1"/>
    </xf>
    <xf numFmtId="165" fontId="12" fillId="0" borderId="81" xfId="0" applyNumberFormat="1" applyFont="1" applyBorder="1" applyAlignment="1">
      <alignment horizontal="right" vertical="center" indent="2"/>
    </xf>
    <xf numFmtId="164" fontId="16" fillId="0" borderId="10" xfId="0" applyNumberFormat="1" applyFont="1" applyBorder="1" applyAlignment="1">
      <alignment horizontal="center" vertical="center"/>
    </xf>
    <xf numFmtId="0" fontId="12" fillId="0" borderId="91" xfId="0" applyFont="1" applyBorder="1" applyAlignment="1">
      <alignment horizontal="left" vertical="center" indent="1"/>
    </xf>
    <xf numFmtId="0" fontId="15" fillId="0" borderId="92" xfId="0" applyFont="1" applyBorder="1" applyAlignment="1">
      <alignment horizontal="center" vertical="center"/>
    </xf>
    <xf numFmtId="0" fontId="15" fillId="0" borderId="92" xfId="0" applyFont="1" applyBorder="1" applyAlignment="1">
      <alignment horizontal="right" vertical="center"/>
    </xf>
    <xf numFmtId="165" fontId="15" fillId="4" borderId="92" xfId="0" applyNumberFormat="1" applyFont="1" applyFill="1" applyBorder="1" applyAlignment="1">
      <alignment horizontal="center" vertical="center" wrapText="1"/>
    </xf>
    <xf numFmtId="165" fontId="15" fillId="0" borderId="92" xfId="0" applyNumberFormat="1" applyFont="1" applyBorder="1" applyAlignment="1">
      <alignment horizontal="center" vertical="center" wrapText="1"/>
    </xf>
    <xf numFmtId="0" fontId="11" fillId="0" borderId="94" xfId="0" applyFont="1" applyBorder="1" applyAlignment="1">
      <alignment vertical="center" wrapText="1"/>
    </xf>
    <xf numFmtId="0" fontId="11" fillId="0" borderId="40" xfId="0" applyFont="1" applyBorder="1" applyAlignment="1">
      <alignment vertical="center" wrapText="1"/>
    </xf>
    <xf numFmtId="0" fontId="11" fillId="0" borderId="74" xfId="0" applyFont="1" applyBorder="1" applyAlignment="1">
      <alignment horizontal="right" vertical="center" wrapText="1"/>
    </xf>
    <xf numFmtId="165" fontId="11" fillId="4" borderId="38" xfId="0" applyNumberFormat="1" applyFont="1" applyFill="1" applyBorder="1" applyAlignment="1">
      <alignment horizontal="right" vertical="center" indent="2"/>
    </xf>
    <xf numFmtId="0" fontId="11" fillId="0" borderId="95" xfId="0" applyFont="1" applyBorder="1" applyAlignment="1">
      <alignment vertical="center" wrapText="1"/>
    </xf>
    <xf numFmtId="0" fontId="11" fillId="0" borderId="29" xfId="0" applyFont="1" applyBorder="1" applyAlignment="1">
      <alignment vertical="center" wrapText="1"/>
    </xf>
    <xf numFmtId="165" fontId="11" fillId="0" borderId="26" xfId="0" applyNumberFormat="1" applyFont="1" applyBorder="1" applyAlignment="1">
      <alignment horizontal="center" vertical="center" wrapText="1"/>
    </xf>
    <xf numFmtId="165" fontId="11" fillId="0" borderId="96" xfId="0" applyNumberFormat="1" applyFont="1" applyBorder="1" applyAlignment="1">
      <alignment horizontal="center" vertical="center" wrapText="1"/>
    </xf>
    <xf numFmtId="165" fontId="11" fillId="0" borderId="27" xfId="0" applyNumberFormat="1" applyFont="1" applyBorder="1" applyAlignment="1">
      <alignment horizontal="center" vertical="center" wrapText="1"/>
    </xf>
    <xf numFmtId="0" fontId="15" fillId="0" borderId="97" xfId="0" applyFont="1" applyBorder="1" applyAlignment="1">
      <alignment vertical="center" wrapText="1"/>
    </xf>
    <xf numFmtId="0" fontId="15" fillId="0" borderId="98" xfId="0" applyFont="1" applyBorder="1" applyAlignment="1">
      <alignment vertical="center" wrapText="1"/>
    </xf>
    <xf numFmtId="0" fontId="12" fillId="0" borderId="98" xfId="0" applyFont="1" applyBorder="1" applyAlignment="1">
      <alignment horizontal="right" vertical="center" wrapText="1"/>
    </xf>
    <xf numFmtId="165" fontId="15" fillId="4" borderId="92" xfId="0" applyNumberFormat="1" applyFont="1" applyFill="1" applyBorder="1" applyAlignment="1">
      <alignment horizontal="right" vertical="center" indent="2"/>
    </xf>
    <xf numFmtId="0" fontId="11" fillId="0" borderId="100" xfId="0" applyFont="1" applyBorder="1" applyAlignment="1">
      <alignment vertical="center" wrapText="1"/>
    </xf>
    <xf numFmtId="0" fontId="11" fillId="0" borderId="101" xfId="0" applyFont="1" applyBorder="1" applyAlignment="1">
      <alignment vertical="center" wrapText="1"/>
    </xf>
    <xf numFmtId="0" fontId="11" fillId="0" borderId="101" xfId="0" applyFont="1" applyBorder="1" applyAlignment="1">
      <alignment horizontal="right" vertical="center" wrapText="1"/>
    </xf>
    <xf numFmtId="165" fontId="11" fillId="4" borderId="102" xfId="0" applyNumberFormat="1" applyFont="1" applyFill="1" applyBorder="1" applyAlignment="1">
      <alignment horizontal="right" vertical="center" indent="2"/>
    </xf>
    <xf numFmtId="165" fontId="11" fillId="0" borderId="103" xfId="0" applyNumberFormat="1" applyFont="1" applyBorder="1" applyAlignment="1">
      <alignment horizontal="center" vertical="center" wrapText="1"/>
    </xf>
    <xf numFmtId="165" fontId="11" fillId="0" borderId="104" xfId="0" applyNumberFormat="1" applyFont="1" applyBorder="1" applyAlignment="1">
      <alignment horizontal="center" vertical="center" wrapText="1"/>
    </xf>
    <xf numFmtId="165" fontId="11" fillId="0" borderId="105" xfId="0" applyNumberFormat="1" applyFont="1" applyBorder="1" applyAlignment="1">
      <alignment horizontal="center" vertical="center" wrapText="1"/>
    </xf>
    <xf numFmtId="0" fontId="10" fillId="0" borderId="95" xfId="0" applyFont="1" applyBorder="1" applyAlignment="1">
      <alignment vertical="center" wrapText="1"/>
    </xf>
    <xf numFmtId="14" fontId="12" fillId="4" borderId="92" xfId="0" applyNumberFormat="1" applyFont="1" applyFill="1" applyBorder="1" applyAlignment="1">
      <alignment horizontal="right" vertical="center" indent="2"/>
    </xf>
    <xf numFmtId="0" fontId="12" fillId="0" borderId="91" xfId="0" applyFont="1" applyBorder="1" applyAlignment="1">
      <alignment vertical="center"/>
    </xf>
    <xf numFmtId="0" fontId="3" fillId="0" borderId="99" xfId="0" applyFont="1" applyBorder="1" applyAlignment="1">
      <alignment vertical="center"/>
    </xf>
    <xf numFmtId="0" fontId="11" fillId="3" borderId="25" xfId="0" applyFont="1" applyFill="1" applyBorder="1" applyAlignment="1">
      <alignment vertical="center"/>
    </xf>
    <xf numFmtId="165" fontId="24" fillId="3" borderId="7" xfId="0" applyNumberFormat="1" applyFont="1" applyFill="1" applyBorder="1" applyAlignment="1">
      <alignment horizontal="center" vertical="center" wrapText="1"/>
    </xf>
    <xf numFmtId="0" fontId="12" fillId="0" borderId="97" xfId="0" applyFont="1" applyBorder="1" applyAlignment="1">
      <alignment vertical="center" wrapText="1"/>
    </xf>
    <xf numFmtId="0" fontId="15" fillId="0" borderId="98" xfId="0" applyFont="1" applyBorder="1" applyAlignment="1">
      <alignment horizontal="right" vertical="center" wrapText="1"/>
    </xf>
    <xf numFmtId="165" fontId="12" fillId="4" borderId="92" xfId="0" applyNumberFormat="1" applyFont="1" applyFill="1" applyBorder="1" applyAlignment="1">
      <alignment horizontal="right" vertical="center" indent="2"/>
    </xf>
    <xf numFmtId="0" fontId="10" fillId="0" borderId="94" xfId="0" applyFont="1" applyBorder="1" applyAlignment="1">
      <alignment vertical="center" wrapText="1"/>
    </xf>
    <xf numFmtId="165" fontId="10" fillId="4" borderId="38" xfId="0" applyNumberFormat="1" applyFont="1" applyFill="1" applyBorder="1" applyAlignment="1">
      <alignment horizontal="right" vertical="center" indent="2"/>
    </xf>
    <xf numFmtId="0" fontId="11" fillId="0" borderId="9" xfId="0" applyFont="1" applyBorder="1" applyAlignment="1">
      <alignment horizontal="left" vertical="center" wrapText="1" indent="1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26" fillId="5" borderId="97" xfId="0" applyFont="1" applyFill="1" applyBorder="1" applyAlignment="1">
      <alignment vertical="center" wrapText="1"/>
    </xf>
    <xf numFmtId="165" fontId="26" fillId="5" borderId="92" xfId="0" applyNumberFormat="1" applyFont="1" applyFill="1" applyBorder="1" applyAlignment="1">
      <alignment horizontal="right" vertical="center" indent="2"/>
    </xf>
    <xf numFmtId="0" fontId="26" fillId="5" borderId="98" xfId="0" applyFont="1" applyFill="1" applyBorder="1" applyAlignment="1">
      <alignment vertical="center" wrapText="1"/>
    </xf>
    <xf numFmtId="0" fontId="26" fillId="5" borderId="98" xfId="0" applyFont="1" applyFill="1" applyBorder="1" applyAlignment="1">
      <alignment horizontal="right" vertical="center" wrapText="1"/>
    </xf>
    <xf numFmtId="0" fontId="12" fillId="0" borderId="107" xfId="0" applyFont="1" applyBorder="1" applyAlignment="1">
      <alignment vertical="center" wrapText="1"/>
    </xf>
    <xf numFmtId="0" fontId="15" fillId="0" borderId="108" xfId="0" applyFont="1" applyBorder="1" applyAlignment="1">
      <alignment horizontal="center" vertical="center" wrapText="1"/>
    </xf>
    <xf numFmtId="0" fontId="15" fillId="0" borderId="108" xfId="0" applyFont="1" applyBorder="1" applyAlignment="1">
      <alignment horizontal="right" vertical="center" wrapText="1"/>
    </xf>
    <xf numFmtId="165" fontId="15" fillId="4" borderId="109" xfId="0" applyNumberFormat="1" applyFont="1" applyFill="1" applyBorder="1" applyAlignment="1">
      <alignment horizontal="right" vertical="center" indent="2"/>
    </xf>
    <xf numFmtId="0" fontId="16" fillId="0" borderId="94" xfId="0" applyFont="1" applyBorder="1" applyAlignment="1">
      <alignment vertical="center" wrapText="1"/>
    </xf>
    <xf numFmtId="0" fontId="16" fillId="0" borderId="40" xfId="0" applyFont="1" applyBorder="1" applyAlignment="1">
      <alignment vertical="center" wrapText="1"/>
    </xf>
    <xf numFmtId="0" fontId="16" fillId="0" borderId="74" xfId="0" applyFont="1" applyBorder="1" applyAlignment="1">
      <alignment horizontal="right" vertical="center" wrapText="1"/>
    </xf>
    <xf numFmtId="165" fontId="17" fillId="4" borderId="38" xfId="0" applyNumberFormat="1" applyFont="1" applyFill="1" applyBorder="1" applyAlignment="1">
      <alignment horizontal="right" vertical="center" indent="2"/>
    </xf>
    <xf numFmtId="0" fontId="10" fillId="4" borderId="61" xfId="0" applyFont="1" applyFill="1" applyBorder="1" applyAlignment="1">
      <alignment horizontal="center" vertical="center"/>
    </xf>
    <xf numFmtId="0" fontId="10" fillId="4" borderId="77" xfId="0" applyFont="1" applyFill="1" applyBorder="1" applyAlignment="1">
      <alignment horizontal="center" vertical="center"/>
    </xf>
    <xf numFmtId="0" fontId="16" fillId="0" borderId="66" xfId="0" applyFont="1" applyBorder="1" applyAlignment="1">
      <alignment horizontal="left" vertical="center" wrapText="1" indent="1"/>
    </xf>
    <xf numFmtId="0" fontId="16" fillId="0" borderId="69" xfId="0" applyFont="1" applyBorder="1" applyAlignment="1">
      <alignment horizontal="left" vertical="center" wrapText="1" indent="1"/>
    </xf>
    <xf numFmtId="0" fontId="16" fillId="0" borderId="67" xfId="0" applyFont="1" applyBorder="1" applyAlignment="1">
      <alignment horizontal="center" vertical="center"/>
    </xf>
    <xf numFmtId="0" fontId="16" fillId="0" borderId="70" xfId="0" applyFont="1" applyBorder="1" applyAlignment="1">
      <alignment horizontal="center" vertical="center"/>
    </xf>
    <xf numFmtId="165" fontId="16" fillId="4" borderId="67" xfId="0" applyNumberFormat="1" applyFont="1" applyFill="1" applyBorder="1" applyAlignment="1">
      <alignment horizontal="right" vertical="center" indent="2"/>
    </xf>
    <xf numFmtId="165" fontId="16" fillId="4" borderId="70" xfId="0" applyNumberFormat="1" applyFont="1" applyFill="1" applyBorder="1" applyAlignment="1">
      <alignment horizontal="right" vertical="center" indent="2"/>
    </xf>
    <xf numFmtId="165" fontId="16" fillId="0" borderId="67" xfId="0" applyNumberFormat="1" applyFont="1" applyBorder="1" applyAlignment="1">
      <alignment horizontal="center" vertical="center" wrapText="1"/>
    </xf>
    <xf numFmtId="165" fontId="16" fillId="0" borderId="70" xfId="0" applyNumberFormat="1" applyFont="1" applyBorder="1" applyAlignment="1">
      <alignment horizontal="center" vertical="center" wrapText="1"/>
    </xf>
    <xf numFmtId="49" fontId="16" fillId="0" borderId="67" xfId="0" applyNumberFormat="1" applyFont="1" applyBorder="1" applyAlignment="1">
      <alignment horizontal="center" vertical="center" wrapText="1"/>
    </xf>
    <xf numFmtId="49" fontId="16" fillId="0" borderId="68" xfId="0" applyNumberFormat="1" applyFont="1" applyBorder="1" applyAlignment="1">
      <alignment horizontal="center" vertical="center" wrapText="1"/>
    </xf>
    <xf numFmtId="49" fontId="16" fillId="0" borderId="70" xfId="0" applyNumberFormat="1" applyFont="1" applyBorder="1" applyAlignment="1">
      <alignment horizontal="center" vertical="center" wrapText="1"/>
    </xf>
    <xf numFmtId="49" fontId="16" fillId="0" borderId="71" xfId="0" applyNumberFormat="1" applyFont="1" applyBorder="1" applyAlignment="1">
      <alignment horizontal="center" vertical="center" wrapText="1"/>
    </xf>
    <xf numFmtId="0" fontId="25" fillId="3" borderId="55" xfId="0" applyFont="1" applyFill="1" applyBorder="1" applyAlignment="1">
      <alignment horizontal="center" vertical="center"/>
    </xf>
    <xf numFmtId="0" fontId="25" fillId="3" borderId="72" xfId="0" applyFont="1" applyFill="1" applyBorder="1" applyAlignment="1">
      <alignment horizontal="center" vertical="center"/>
    </xf>
    <xf numFmtId="0" fontId="10" fillId="4" borderId="59" xfId="0" applyFont="1" applyFill="1" applyBorder="1" applyAlignment="1">
      <alignment horizontal="center" vertical="center"/>
    </xf>
    <xf numFmtId="0" fontId="10" fillId="4" borderId="62" xfId="0" applyFont="1" applyFill="1" applyBorder="1" applyAlignment="1">
      <alignment horizontal="center" vertical="center"/>
    </xf>
    <xf numFmtId="0" fontId="10" fillId="4" borderId="60" xfId="0" applyFont="1" applyFill="1" applyBorder="1" applyAlignment="1">
      <alignment horizontal="center" vertical="center"/>
    </xf>
    <xf numFmtId="0" fontId="10" fillId="4" borderId="63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top" wrapText="1"/>
    </xf>
    <xf numFmtId="0" fontId="11" fillId="3" borderId="25" xfId="0" applyFont="1" applyFill="1" applyBorder="1" applyAlignment="1">
      <alignment horizontal="center" vertical="center"/>
    </xf>
    <xf numFmtId="165" fontId="11" fillId="0" borderId="65" xfId="0" applyNumberFormat="1" applyFont="1" applyBorder="1" applyAlignment="1">
      <alignment horizontal="center" vertical="center" wrapText="1"/>
    </xf>
    <xf numFmtId="165" fontId="11" fillId="0" borderId="67" xfId="0" applyNumberFormat="1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16" fillId="0" borderId="66" xfId="0" applyFont="1" applyBorder="1" applyAlignment="1">
      <alignment horizontal="left" vertical="center" indent="1"/>
    </xf>
    <xf numFmtId="0" fontId="10" fillId="4" borderId="64" xfId="0" applyFont="1" applyFill="1" applyBorder="1" applyAlignment="1">
      <alignment horizontal="center" vertical="center"/>
    </xf>
    <xf numFmtId="0" fontId="23" fillId="4" borderId="56" xfId="0" applyFont="1" applyFill="1" applyBorder="1" applyAlignment="1">
      <alignment horizontal="center" vertical="center"/>
    </xf>
    <xf numFmtId="0" fontId="23" fillId="4" borderId="57" xfId="0" applyFont="1" applyFill="1" applyBorder="1" applyAlignment="1">
      <alignment horizontal="center" vertical="center"/>
    </xf>
    <xf numFmtId="0" fontId="23" fillId="4" borderId="58" xfId="0" applyFont="1" applyFill="1" applyBorder="1" applyAlignment="1">
      <alignment horizontal="center" vertical="center"/>
    </xf>
    <xf numFmtId="0" fontId="23" fillId="4" borderId="53" xfId="0" applyFont="1" applyFill="1" applyBorder="1" applyAlignment="1">
      <alignment horizontal="center" vertical="center"/>
    </xf>
    <xf numFmtId="0" fontId="23" fillId="4" borderId="36" xfId="0" applyFont="1" applyFill="1" applyBorder="1" applyAlignment="1">
      <alignment horizontal="center" vertical="center"/>
    </xf>
    <xf numFmtId="0" fontId="23" fillId="4" borderId="54" xfId="0" applyFont="1" applyFill="1" applyBorder="1" applyAlignment="1">
      <alignment horizontal="center" vertical="center"/>
    </xf>
    <xf numFmtId="0" fontId="21" fillId="4" borderId="14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/>
    </xf>
    <xf numFmtId="0" fontId="21" fillId="4" borderId="16" xfId="0" applyFont="1" applyFill="1" applyBorder="1" applyAlignment="1">
      <alignment horizontal="center" vertical="center"/>
    </xf>
    <xf numFmtId="0" fontId="12" fillId="0" borderId="82" xfId="0" applyFont="1" applyBorder="1" applyAlignment="1">
      <alignment horizontal="center" vertical="center"/>
    </xf>
    <xf numFmtId="0" fontId="12" fillId="0" borderId="83" xfId="0" applyFont="1" applyBorder="1" applyAlignment="1">
      <alignment horizontal="center" vertical="center"/>
    </xf>
    <xf numFmtId="0" fontId="11" fillId="0" borderId="84" xfId="0" applyFont="1" applyBorder="1" applyAlignment="1">
      <alignment horizontal="center" vertical="center"/>
    </xf>
    <xf numFmtId="0" fontId="11" fillId="0" borderId="85" xfId="0" applyFont="1" applyBorder="1" applyAlignment="1">
      <alignment horizontal="center" vertical="center"/>
    </xf>
    <xf numFmtId="0" fontId="11" fillId="0" borderId="86" xfId="0" applyFont="1" applyBorder="1" applyAlignment="1">
      <alignment horizontal="center" vertical="center"/>
    </xf>
    <xf numFmtId="0" fontId="11" fillId="0" borderId="87" xfId="0" applyFont="1" applyBorder="1" applyAlignment="1">
      <alignment horizontal="center" vertical="center"/>
    </xf>
    <xf numFmtId="0" fontId="11" fillId="0" borderId="88" xfId="0" applyFont="1" applyBorder="1" applyAlignment="1">
      <alignment horizontal="center" vertical="center"/>
    </xf>
    <xf numFmtId="0" fontId="11" fillId="0" borderId="89" xfId="0" applyFont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left" vertical="center" wrapText="1" indent="1"/>
    </xf>
    <xf numFmtId="0" fontId="16" fillId="0" borderId="9" xfId="0" applyFont="1" applyBorder="1" applyAlignment="1">
      <alignment horizontal="left" vertical="center" wrapText="1" inden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49" fontId="16" fillId="0" borderId="17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49" fontId="16" fillId="0" borderId="26" xfId="0" applyNumberFormat="1" applyFont="1" applyBorder="1" applyAlignment="1">
      <alignment horizontal="center" vertical="center" wrapText="1"/>
    </xf>
    <xf numFmtId="49" fontId="16" fillId="0" borderId="27" xfId="0" applyNumberFormat="1" applyFont="1" applyBorder="1" applyAlignment="1">
      <alignment horizontal="center" vertical="center" wrapText="1"/>
    </xf>
    <xf numFmtId="0" fontId="10" fillId="4" borderId="75" xfId="0" applyFont="1" applyFill="1" applyBorder="1" applyAlignment="1">
      <alignment horizontal="center" vertical="center"/>
    </xf>
    <xf numFmtId="165" fontId="16" fillId="0" borderId="7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2" fillId="0" borderId="93" xfId="0" applyFont="1" applyBorder="1" applyAlignment="1">
      <alignment horizontal="center" vertical="center" wrapText="1"/>
    </xf>
    <xf numFmtId="0" fontId="10" fillId="4" borderId="76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6" fillId="0" borderId="68" xfId="0" applyFont="1" applyBorder="1" applyAlignment="1">
      <alignment horizontal="center" vertical="center"/>
    </xf>
    <xf numFmtId="0" fontId="19" fillId="3" borderId="0" xfId="0" applyFont="1" applyFill="1" applyAlignment="1">
      <alignment horizontal="left" vertical="center" wrapText="1"/>
    </xf>
    <xf numFmtId="165" fontId="11" fillId="0" borderId="12" xfId="0" applyNumberFormat="1" applyFont="1" applyBorder="1" applyAlignment="1">
      <alignment horizontal="center" vertical="center" wrapText="1"/>
    </xf>
    <xf numFmtId="165" fontId="11" fillId="0" borderId="31" xfId="0" applyNumberFormat="1" applyFont="1" applyBorder="1" applyAlignment="1">
      <alignment horizontal="center" vertical="center" wrapText="1"/>
    </xf>
    <xf numFmtId="165" fontId="11" fillId="0" borderId="13" xfId="0" applyNumberFormat="1" applyFont="1" applyBorder="1" applyAlignment="1">
      <alignment horizontal="center" vertical="center" wrapText="1"/>
    </xf>
    <xf numFmtId="165" fontId="11" fillId="0" borderId="26" xfId="0" applyNumberFormat="1" applyFont="1" applyBorder="1" applyAlignment="1">
      <alignment horizontal="center" vertical="center" wrapText="1"/>
    </xf>
    <xf numFmtId="165" fontId="11" fillId="0" borderId="96" xfId="0" applyNumberFormat="1" applyFont="1" applyBorder="1" applyAlignment="1">
      <alignment horizontal="center" vertical="center" wrapText="1"/>
    </xf>
    <xf numFmtId="165" fontId="11" fillId="0" borderId="27" xfId="0" applyNumberFormat="1" applyFont="1" applyBorder="1" applyAlignment="1">
      <alignment horizontal="center" vertical="center" wrapText="1"/>
    </xf>
    <xf numFmtId="165" fontId="11" fillId="0" borderId="17" xfId="0" applyNumberFormat="1" applyFont="1" applyBorder="1" applyAlignment="1">
      <alignment horizontal="center" vertical="center" wrapText="1"/>
    </xf>
    <xf numFmtId="165" fontId="11" fillId="0" borderId="30" xfId="0" applyNumberFormat="1" applyFont="1" applyBorder="1" applyAlignment="1">
      <alignment horizontal="center"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165" fontId="15" fillId="0" borderId="93" xfId="0" applyNumberFormat="1" applyFont="1" applyBorder="1" applyAlignment="1">
      <alignment horizontal="center" vertical="center" wrapText="1"/>
    </xf>
    <xf numFmtId="165" fontId="15" fillId="0" borderId="99" xfId="0" applyNumberFormat="1" applyFont="1" applyBorder="1" applyAlignment="1">
      <alignment horizontal="center" vertical="center" wrapText="1"/>
    </xf>
    <xf numFmtId="165" fontId="15" fillId="0" borderId="83" xfId="0" applyNumberFormat="1" applyFont="1" applyBorder="1" applyAlignment="1">
      <alignment horizontal="center" vertical="center" wrapText="1"/>
    </xf>
    <xf numFmtId="165" fontId="12" fillId="0" borderId="12" xfId="0" applyNumberFormat="1" applyFont="1" applyBorder="1" applyAlignment="1">
      <alignment horizontal="center" vertical="center" wrapText="1"/>
    </xf>
    <xf numFmtId="165" fontId="12" fillId="0" borderId="31" xfId="0" applyNumberFormat="1" applyFont="1" applyBorder="1" applyAlignment="1">
      <alignment horizontal="center" vertical="center" wrapText="1"/>
    </xf>
    <xf numFmtId="165" fontId="12" fillId="0" borderId="13" xfId="0" applyNumberFormat="1" applyFont="1" applyBorder="1" applyAlignment="1">
      <alignment horizontal="center" vertical="center" wrapText="1"/>
    </xf>
    <xf numFmtId="0" fontId="25" fillId="3" borderId="25" xfId="0" applyFont="1" applyFill="1" applyBorder="1" applyAlignment="1">
      <alignment horizontal="center" vertical="center"/>
    </xf>
    <xf numFmtId="0" fontId="25" fillId="3" borderId="106" xfId="0" applyFont="1" applyFill="1" applyBorder="1" applyAlignment="1">
      <alignment horizontal="center" vertical="center"/>
    </xf>
    <xf numFmtId="165" fontId="16" fillId="0" borderId="17" xfId="0" applyNumberFormat="1" applyFont="1" applyBorder="1" applyAlignment="1">
      <alignment horizontal="center" vertical="center" wrapText="1"/>
    </xf>
    <xf numFmtId="165" fontId="16" fillId="0" borderId="30" xfId="0" applyNumberFormat="1" applyFont="1" applyBorder="1" applyAlignment="1">
      <alignment horizontal="center" vertical="center" wrapText="1"/>
    </xf>
    <xf numFmtId="165" fontId="16" fillId="0" borderId="18" xfId="0" applyNumberFormat="1" applyFont="1" applyBorder="1" applyAlignment="1">
      <alignment horizontal="center" vertical="center" wrapText="1"/>
    </xf>
    <xf numFmtId="165" fontId="12" fillId="0" borderId="110" xfId="0" applyNumberFormat="1" applyFont="1" applyBorder="1" applyAlignment="1">
      <alignment horizontal="center" vertical="center" wrapText="1"/>
    </xf>
    <xf numFmtId="165" fontId="12" fillId="0" borderId="111" xfId="0" applyNumberFormat="1" applyFont="1" applyBorder="1" applyAlignment="1">
      <alignment horizontal="center" vertical="center" wrapText="1"/>
    </xf>
    <xf numFmtId="165" fontId="12" fillId="0" borderId="112" xfId="0" applyNumberFormat="1" applyFont="1" applyBorder="1" applyAlignment="1">
      <alignment horizontal="center" vertical="center" wrapText="1"/>
    </xf>
    <xf numFmtId="165" fontId="12" fillId="2" borderId="17" xfId="0" applyNumberFormat="1" applyFont="1" applyFill="1" applyBorder="1" applyAlignment="1">
      <alignment horizontal="center" vertical="center" wrapText="1"/>
    </xf>
    <xf numFmtId="165" fontId="12" fillId="2" borderId="30" xfId="0" applyNumberFormat="1" applyFont="1" applyFill="1" applyBorder="1" applyAlignment="1">
      <alignment horizontal="center" vertical="center" wrapText="1"/>
    </xf>
    <xf numFmtId="165" fontId="12" fillId="2" borderId="18" xfId="0" applyNumberFormat="1" applyFont="1" applyFill="1" applyBorder="1" applyAlignment="1">
      <alignment horizontal="center" vertical="center" wrapText="1"/>
    </xf>
    <xf numFmtId="165" fontId="10" fillId="0" borderId="17" xfId="0" applyNumberFormat="1" applyFont="1" applyBorder="1" applyAlignment="1">
      <alignment horizontal="center" vertical="center" wrapText="1"/>
    </xf>
    <xf numFmtId="165" fontId="10" fillId="0" borderId="30" xfId="0" applyNumberFormat="1" applyFont="1" applyBorder="1" applyAlignment="1">
      <alignment horizontal="center"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165" fontId="11" fillId="0" borderId="20" xfId="0" applyNumberFormat="1" applyFont="1" applyBorder="1" applyAlignment="1">
      <alignment horizontal="center" vertical="center" wrapText="1"/>
    </xf>
    <xf numFmtId="165" fontId="11" fillId="0" borderId="25" xfId="0" applyNumberFormat="1" applyFont="1" applyBorder="1" applyAlignment="1">
      <alignment horizontal="center" vertical="center" wrapText="1"/>
    </xf>
    <xf numFmtId="165" fontId="11" fillId="0" borderId="21" xfId="0" applyNumberFormat="1" applyFont="1" applyBorder="1" applyAlignment="1">
      <alignment horizontal="center" vertical="center" wrapText="1"/>
    </xf>
    <xf numFmtId="165" fontId="10" fillId="0" borderId="26" xfId="0" applyNumberFormat="1" applyFont="1" applyBorder="1" applyAlignment="1">
      <alignment horizontal="center" vertical="center" wrapText="1"/>
    </xf>
    <xf numFmtId="165" fontId="10" fillId="0" borderId="96" xfId="0" applyNumberFormat="1" applyFont="1" applyBorder="1" applyAlignment="1">
      <alignment horizontal="center" vertical="center" wrapText="1"/>
    </xf>
    <xf numFmtId="165" fontId="10" fillId="0" borderId="27" xfId="0" applyNumberFormat="1" applyFont="1" applyBorder="1" applyAlignment="1">
      <alignment horizontal="center" vertical="center" wrapText="1"/>
    </xf>
    <xf numFmtId="165" fontId="20" fillId="0" borderId="26" xfId="0" applyNumberFormat="1" applyFont="1" applyBorder="1" applyAlignment="1">
      <alignment horizontal="center" vertical="center" wrapText="1"/>
    </xf>
    <xf numFmtId="165" fontId="20" fillId="0" borderId="96" xfId="0" applyNumberFormat="1" applyFont="1" applyBorder="1" applyAlignment="1">
      <alignment horizontal="center" vertical="center" wrapText="1"/>
    </xf>
    <xf numFmtId="165" fontId="20" fillId="0" borderId="27" xfId="0" applyNumberFormat="1" applyFont="1" applyBorder="1" applyAlignment="1">
      <alignment horizontal="center" vertical="center" wrapText="1"/>
    </xf>
    <xf numFmtId="165" fontId="16" fillId="0" borderId="12" xfId="0" applyNumberFormat="1" applyFont="1" applyBorder="1" applyAlignment="1">
      <alignment horizontal="center" vertical="center" wrapText="1"/>
    </xf>
    <xf numFmtId="165" fontId="16" fillId="0" borderId="31" xfId="0" applyNumberFormat="1" applyFont="1" applyBorder="1" applyAlignment="1">
      <alignment horizontal="center" vertical="center" wrapText="1"/>
    </xf>
    <xf numFmtId="165" fontId="16" fillId="0" borderId="13" xfId="0" applyNumberFormat="1" applyFont="1" applyBorder="1" applyAlignment="1">
      <alignment horizontal="center" vertical="center" wrapText="1"/>
    </xf>
    <xf numFmtId="165" fontId="26" fillId="5" borderId="93" xfId="0" applyNumberFormat="1" applyFont="1" applyFill="1" applyBorder="1" applyAlignment="1">
      <alignment horizontal="center" vertical="center" wrapText="1"/>
    </xf>
    <xf numFmtId="165" fontId="26" fillId="5" borderId="99" xfId="0" applyNumberFormat="1" applyFont="1" applyFill="1" applyBorder="1" applyAlignment="1">
      <alignment horizontal="center" vertical="center" wrapText="1"/>
    </xf>
    <xf numFmtId="165" fontId="26" fillId="5" borderId="83" xfId="0" applyNumberFormat="1" applyFont="1" applyFill="1" applyBorder="1" applyAlignment="1">
      <alignment horizontal="center" vertical="center" wrapText="1"/>
    </xf>
    <xf numFmtId="165" fontId="10" fillId="0" borderId="12" xfId="0" applyNumberFormat="1" applyFont="1" applyBorder="1" applyAlignment="1">
      <alignment horizontal="center" vertical="center" wrapText="1"/>
    </xf>
    <xf numFmtId="165" fontId="10" fillId="0" borderId="31" xfId="0" applyNumberFormat="1" applyFont="1" applyBorder="1" applyAlignment="1">
      <alignment horizontal="center" vertical="center" wrapText="1"/>
    </xf>
    <xf numFmtId="165" fontId="10" fillId="0" borderId="13" xfId="0" applyNumberFormat="1" applyFont="1" applyBorder="1" applyAlignment="1">
      <alignment horizontal="center" vertical="center" wrapText="1"/>
    </xf>
    <xf numFmtId="0" fontId="16" fillId="0" borderId="90" xfId="0" applyFont="1" applyBorder="1" applyAlignment="1">
      <alignment horizontal="left" vertical="center" wrapText="1" indent="1"/>
    </xf>
    <xf numFmtId="165" fontId="16" fillId="0" borderId="38" xfId="0" applyNumberFormat="1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2" fillId="0" borderId="44" xfId="0" applyFont="1" applyBorder="1" applyAlignment="1">
      <alignment horizontal="left" vertical="center" wrapText="1" indent="1"/>
    </xf>
    <xf numFmtId="0" fontId="11" fillId="0" borderId="47" xfId="0" applyFont="1" applyBorder="1" applyAlignment="1">
      <alignment horizontal="left" vertical="center" wrapText="1" indent="1"/>
    </xf>
    <xf numFmtId="165" fontId="12" fillId="4" borderId="45" xfId="0" applyNumberFormat="1" applyFont="1" applyFill="1" applyBorder="1" applyAlignment="1">
      <alignment horizontal="center" vertical="center"/>
    </xf>
    <xf numFmtId="165" fontId="12" fillId="4" borderId="35" xfId="0" applyNumberFormat="1" applyFont="1" applyFill="1" applyBorder="1" applyAlignment="1">
      <alignment horizontal="center" vertical="center"/>
    </xf>
    <xf numFmtId="165" fontId="11" fillId="0" borderId="45" xfId="0" applyNumberFormat="1" applyFont="1" applyBorder="1" applyAlignment="1">
      <alignment horizontal="center" vertical="center" wrapText="1"/>
    </xf>
    <xf numFmtId="165" fontId="11" fillId="0" borderId="35" xfId="0" applyNumberFormat="1" applyFont="1" applyBorder="1" applyAlignment="1">
      <alignment horizontal="center" vertical="center" wrapText="1"/>
    </xf>
    <xf numFmtId="20" fontId="12" fillId="0" borderId="33" xfId="0" applyNumberFormat="1" applyFont="1" applyBorder="1" applyAlignment="1">
      <alignment horizontal="center" vertical="center"/>
    </xf>
    <xf numFmtId="20" fontId="12" fillId="0" borderId="34" xfId="0" applyNumberFormat="1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165" fontId="16" fillId="4" borderId="6" xfId="0" applyNumberFormat="1" applyFont="1" applyFill="1" applyBorder="1" applyAlignment="1">
      <alignment horizontal="center" vertical="center"/>
    </xf>
    <xf numFmtId="165" fontId="16" fillId="4" borderId="10" xfId="0" applyNumberFormat="1" applyFont="1" applyFill="1" applyBorder="1" applyAlignment="1">
      <alignment horizontal="center" vertical="center"/>
    </xf>
    <xf numFmtId="0" fontId="12" fillId="0" borderId="83" xfId="0" applyFont="1" applyBorder="1" applyAlignment="1">
      <alignment horizontal="center" vertical="center" wrapText="1"/>
    </xf>
  </cellXfs>
  <cellStyles count="19"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Normální" xfId="0" builtinId="0"/>
    <cellStyle name="Použitý hypertextový odkaz" xfId="1" builtinId="9" hidden="1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Y94"/>
  <sheetViews>
    <sheetView tabSelected="1" topLeftCell="A61" workbookViewId="0">
      <selection activeCell="B77" sqref="B77"/>
    </sheetView>
  </sheetViews>
  <sheetFormatPr defaultColWidth="8.88671875" defaultRowHeight="10.199999999999999" outlineLevelRow="1" x14ac:dyDescent="0.25"/>
  <cols>
    <col min="1" max="1" width="8.88671875" style="1"/>
    <col min="2" max="2" width="63" style="1" customWidth="1"/>
    <col min="3" max="3" width="11.44140625" style="1" customWidth="1"/>
    <col min="4" max="4" width="5.6640625" style="1" customWidth="1"/>
    <col min="5" max="5" width="15.88671875" style="1" customWidth="1"/>
    <col min="6" max="6" width="29.88671875" style="1" customWidth="1"/>
    <col min="7" max="7" width="8.88671875" style="1"/>
    <col min="8" max="8" width="26.33203125" style="1" customWidth="1"/>
    <col min="9" max="9" width="12.77734375" style="1" customWidth="1"/>
    <col min="10" max="16384" width="8.88671875" style="1"/>
  </cols>
  <sheetData>
    <row r="1" spans="1:77" ht="33.9" customHeight="1" x14ac:dyDescent="0.25">
      <c r="A1" s="62"/>
      <c r="B1" s="228" t="s">
        <v>5</v>
      </c>
      <c r="C1" s="228"/>
      <c r="D1" s="228"/>
      <c r="E1" s="228"/>
      <c r="F1" s="228"/>
      <c r="G1" s="228"/>
      <c r="H1" s="228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</row>
    <row r="2" spans="1:77" ht="24.9" customHeight="1" x14ac:dyDescent="0.25">
      <c r="A2" s="62"/>
      <c r="B2" s="229" t="s">
        <v>24</v>
      </c>
      <c r="C2" s="229"/>
      <c r="D2" s="229"/>
      <c r="E2" s="229"/>
      <c r="F2" s="229"/>
      <c r="G2" s="229"/>
      <c r="H2" s="229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</row>
    <row r="3" spans="1:77" ht="5.0999999999999996" customHeight="1" thickBot="1" x14ac:dyDescent="0.3">
      <c r="A3" s="62"/>
      <c r="B3" s="76"/>
      <c r="C3" s="76"/>
      <c r="D3" s="76"/>
      <c r="E3" s="76"/>
      <c r="F3" s="76"/>
      <c r="G3" s="76"/>
      <c r="H3" s="76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</row>
    <row r="4" spans="1:77" ht="12.9" customHeight="1" x14ac:dyDescent="0.25">
      <c r="A4" s="62"/>
      <c r="B4" s="194"/>
      <c r="C4" s="195"/>
      <c r="D4" s="195"/>
      <c r="E4" s="195"/>
      <c r="F4" s="195"/>
      <c r="G4" s="195"/>
      <c r="H4" s="196"/>
      <c r="I4" s="64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</row>
    <row r="5" spans="1:77" ht="15" customHeight="1" x14ac:dyDescent="0.25">
      <c r="A5" s="62"/>
      <c r="B5" s="197"/>
      <c r="C5" s="198"/>
      <c r="D5" s="198"/>
      <c r="E5" s="198"/>
      <c r="F5" s="198"/>
      <c r="G5" s="198"/>
      <c r="H5" s="199"/>
      <c r="I5" s="65"/>
      <c r="J5" s="186"/>
      <c r="K5" s="186"/>
      <c r="L5" s="186"/>
      <c r="M5" s="186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</row>
    <row r="6" spans="1:77" ht="10.8" thickBot="1" x14ac:dyDescent="0.3">
      <c r="A6" s="62"/>
      <c r="B6" s="187"/>
      <c r="C6" s="187"/>
      <c r="D6" s="187"/>
      <c r="E6" s="187"/>
      <c r="F6" s="187"/>
      <c r="G6" s="187"/>
      <c r="H6" s="187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</row>
    <row r="7" spans="1:77" x14ac:dyDescent="0.25">
      <c r="A7" s="62"/>
      <c r="B7" s="101"/>
      <c r="C7" s="101"/>
      <c r="D7" s="101"/>
      <c r="E7" s="101"/>
      <c r="F7" s="101"/>
      <c r="G7" s="101"/>
      <c r="H7" s="101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</row>
    <row r="8" spans="1:77" x14ac:dyDescent="0.25">
      <c r="A8" s="62"/>
      <c r="B8" s="101"/>
      <c r="C8" s="101"/>
      <c r="D8" s="101"/>
      <c r="E8" s="101"/>
      <c r="F8" s="101"/>
      <c r="G8" s="101"/>
      <c r="H8" s="101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</row>
    <row r="9" spans="1:77" ht="10.8" thickBot="1" x14ac:dyDescent="0.3">
      <c r="A9" s="62"/>
      <c r="B9" s="101"/>
      <c r="C9" s="101"/>
      <c r="D9" s="101"/>
      <c r="E9" s="101"/>
      <c r="F9" s="101"/>
      <c r="G9" s="101"/>
      <c r="H9" s="101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</row>
    <row r="10" spans="1:77" ht="31.2" customHeight="1" x14ac:dyDescent="0.25">
      <c r="A10" s="62"/>
      <c r="B10" s="200" t="s">
        <v>21</v>
      </c>
      <c r="C10" s="201"/>
      <c r="D10" s="201"/>
      <c r="E10" s="201"/>
      <c r="F10" s="201"/>
      <c r="G10" s="201"/>
      <c r="H10" s="202"/>
      <c r="I10" s="9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</row>
    <row r="11" spans="1:77" ht="15" customHeight="1" x14ac:dyDescent="0.25">
      <c r="A11" s="62"/>
      <c r="B11" s="182" t="s">
        <v>66</v>
      </c>
      <c r="C11" s="184" t="s">
        <v>64</v>
      </c>
      <c r="D11" s="184"/>
      <c r="E11" s="184"/>
      <c r="F11" s="184" t="s">
        <v>7</v>
      </c>
      <c r="G11" s="184" t="s">
        <v>18</v>
      </c>
      <c r="H11" s="166" t="s">
        <v>2</v>
      </c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</row>
    <row r="12" spans="1:77" s="2" customFormat="1" ht="15" customHeight="1" outlineLevel="1" x14ac:dyDescent="0.25">
      <c r="A12" s="63"/>
      <c r="B12" s="183"/>
      <c r="C12" s="185"/>
      <c r="D12" s="185"/>
      <c r="E12" s="185"/>
      <c r="F12" s="185"/>
      <c r="G12" s="185"/>
      <c r="H12" s="193"/>
      <c r="I12" s="63"/>
      <c r="J12" s="63"/>
      <c r="K12" s="66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</row>
    <row r="13" spans="1:77" ht="21" customHeight="1" outlineLevel="1" thickBot="1" x14ac:dyDescent="0.3">
      <c r="A13" s="62"/>
      <c r="B13" s="102" t="s">
        <v>22</v>
      </c>
      <c r="C13" s="103"/>
      <c r="D13" s="104"/>
      <c r="E13" s="105"/>
      <c r="F13" s="188" t="s">
        <v>19</v>
      </c>
      <c r="G13" s="190" t="s">
        <v>6</v>
      </c>
      <c r="H13" s="191"/>
      <c r="I13" s="67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</row>
    <row r="14" spans="1:77" ht="58.2" customHeight="1" outlineLevel="1" thickTop="1" thickBot="1" x14ac:dyDescent="0.3">
      <c r="A14" s="62"/>
      <c r="B14" s="110" t="s">
        <v>76</v>
      </c>
      <c r="C14" s="111"/>
      <c r="D14" s="112">
        <v>2</v>
      </c>
      <c r="E14" s="113">
        <f>E13+$D14</f>
        <v>2</v>
      </c>
      <c r="F14" s="189"/>
      <c r="G14" s="203" t="s">
        <v>55</v>
      </c>
      <c r="H14" s="204"/>
      <c r="I14" s="67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</row>
    <row r="15" spans="1:77" ht="21.9" customHeight="1" outlineLevel="1" thickTop="1" x14ac:dyDescent="0.25">
      <c r="A15" s="62"/>
      <c r="B15" s="106" t="s">
        <v>20</v>
      </c>
      <c r="C15" s="107"/>
      <c r="D15" s="108">
        <v>3</v>
      </c>
      <c r="E15" s="109">
        <f>E14+$D15</f>
        <v>5</v>
      </c>
      <c r="F15" s="189"/>
      <c r="G15" s="205" t="s">
        <v>55</v>
      </c>
      <c r="H15" s="206"/>
      <c r="I15" s="67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</row>
    <row r="16" spans="1:77" ht="21.9" customHeight="1" outlineLevel="1" x14ac:dyDescent="0.25">
      <c r="A16" s="62"/>
      <c r="B16" s="192" t="s">
        <v>74</v>
      </c>
      <c r="C16" s="87" t="s">
        <v>0</v>
      </c>
      <c r="D16" s="88"/>
      <c r="E16" s="89">
        <f>E15</f>
        <v>5</v>
      </c>
      <c r="F16" s="189"/>
      <c r="G16" s="207"/>
      <c r="H16" s="208"/>
      <c r="I16" s="67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</row>
    <row r="17" spans="1:77" ht="21.9" customHeight="1" outlineLevel="1" x14ac:dyDescent="0.25">
      <c r="A17" s="62"/>
      <c r="B17" s="192"/>
      <c r="C17" s="87" t="s">
        <v>1</v>
      </c>
      <c r="D17" s="88"/>
      <c r="E17" s="89">
        <f>E24</f>
        <v>33</v>
      </c>
      <c r="F17" s="189"/>
      <c r="G17" s="209"/>
      <c r="H17" s="210"/>
      <c r="I17" s="67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</row>
    <row r="18" spans="1:77" ht="20.100000000000001" customHeight="1" outlineLevel="1" x14ac:dyDescent="0.25">
      <c r="A18" s="62"/>
      <c r="B18" s="168" t="s">
        <v>31</v>
      </c>
      <c r="C18" s="87" t="s">
        <v>0</v>
      </c>
      <c r="D18" s="88"/>
      <c r="E18" s="89">
        <f>E16</f>
        <v>5</v>
      </c>
      <c r="F18" s="174" t="s">
        <v>34</v>
      </c>
      <c r="G18" s="90" t="s">
        <v>4</v>
      </c>
      <c r="H18" s="230" t="s">
        <v>55</v>
      </c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</row>
    <row r="19" spans="1:77" ht="20.100000000000001" customHeight="1" outlineLevel="1" x14ac:dyDescent="0.25">
      <c r="A19" s="62"/>
      <c r="B19" s="168"/>
      <c r="C19" s="87" t="s">
        <v>12</v>
      </c>
      <c r="D19" s="88"/>
      <c r="E19" s="89">
        <f>WORKDAY(E24,-3)</f>
        <v>30</v>
      </c>
      <c r="F19" s="174"/>
      <c r="G19" s="90" t="s">
        <v>3</v>
      </c>
      <c r="H19" s="230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</row>
    <row r="20" spans="1:77" ht="20.100000000000001" customHeight="1" outlineLevel="1" x14ac:dyDescent="0.25">
      <c r="A20" s="62"/>
      <c r="B20" s="168" t="s">
        <v>32</v>
      </c>
      <c r="C20" s="87" t="s">
        <v>0</v>
      </c>
      <c r="D20" s="88"/>
      <c r="E20" s="89">
        <f t="shared" ref="E20:E21" si="0">WORKDAY(E18,3)</f>
        <v>10</v>
      </c>
      <c r="F20" s="174" t="s">
        <v>35</v>
      </c>
      <c r="G20" s="176" t="s">
        <v>56</v>
      </c>
      <c r="H20" s="177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</row>
    <row r="21" spans="1:77" ht="20.100000000000001" customHeight="1" outlineLevel="1" x14ac:dyDescent="0.25">
      <c r="A21" s="62"/>
      <c r="B21" s="168"/>
      <c r="C21" s="87" t="s">
        <v>12</v>
      </c>
      <c r="D21" s="88"/>
      <c r="E21" s="89">
        <f t="shared" si="0"/>
        <v>33</v>
      </c>
      <c r="F21" s="174"/>
      <c r="G21" s="176"/>
      <c r="H21" s="177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</row>
    <row r="22" spans="1:77" ht="21.9" customHeight="1" outlineLevel="1" x14ac:dyDescent="0.25">
      <c r="A22" s="62"/>
      <c r="B22" s="168" t="s">
        <v>33</v>
      </c>
      <c r="C22" s="170" t="s">
        <v>12</v>
      </c>
      <c r="D22" s="88"/>
      <c r="E22" s="172">
        <f>WORKDAY(E24,-5)</f>
        <v>26</v>
      </c>
      <c r="F22" s="174" t="s">
        <v>36</v>
      </c>
      <c r="G22" s="176" t="s">
        <v>56</v>
      </c>
      <c r="H22" s="177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</row>
    <row r="23" spans="1:77" ht="21.9" customHeight="1" outlineLevel="1" thickBot="1" x14ac:dyDescent="0.3">
      <c r="A23" s="62"/>
      <c r="B23" s="169"/>
      <c r="C23" s="171"/>
      <c r="D23" s="91"/>
      <c r="E23" s="173"/>
      <c r="F23" s="175"/>
      <c r="G23" s="178"/>
      <c r="H23" s="179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</row>
    <row r="24" spans="1:77" ht="51" customHeight="1" outlineLevel="1" thickTop="1" thickBot="1" x14ac:dyDescent="0.3">
      <c r="A24" s="62"/>
      <c r="B24" s="6" t="s">
        <v>17</v>
      </c>
      <c r="C24" s="7" t="s">
        <v>1</v>
      </c>
      <c r="D24" s="8">
        <v>31</v>
      </c>
      <c r="E24" s="79">
        <f>E14+$D24</f>
        <v>33</v>
      </c>
      <c r="F24" s="77" t="s">
        <v>23</v>
      </c>
      <c r="G24" s="9">
        <v>0.41666666666666669</v>
      </c>
      <c r="H24" s="10" t="s">
        <v>65</v>
      </c>
      <c r="I24" s="67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</row>
    <row r="25" spans="1:77" ht="35.1" customHeight="1" outlineLevel="1" thickTop="1" thickBot="1" x14ac:dyDescent="0.3">
      <c r="A25" s="62"/>
      <c r="B25" s="43" t="s">
        <v>14</v>
      </c>
      <c r="C25" s="44" t="s">
        <v>1</v>
      </c>
      <c r="D25" s="45">
        <v>10</v>
      </c>
      <c r="E25" s="46">
        <f t="shared" ref="E25" si="1">E24+$D25</f>
        <v>43</v>
      </c>
      <c r="F25" s="60"/>
      <c r="G25" s="11">
        <v>0.41666666666666669</v>
      </c>
      <c r="H25" s="10" t="s">
        <v>65</v>
      </c>
      <c r="I25" s="67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</row>
    <row r="26" spans="1:77" ht="35.1" customHeight="1" outlineLevel="1" thickTop="1" x14ac:dyDescent="0.25">
      <c r="A26" s="62"/>
      <c r="B26" s="47" t="s">
        <v>13</v>
      </c>
      <c r="C26" s="37" t="s">
        <v>1</v>
      </c>
      <c r="D26" s="48">
        <v>7</v>
      </c>
      <c r="E26" s="49">
        <f>E25+$D26</f>
        <v>50</v>
      </c>
      <c r="F26" s="214" t="s">
        <v>16</v>
      </c>
      <c r="G26" s="222" t="s">
        <v>27</v>
      </c>
      <c r="H26" s="223"/>
      <c r="I26" s="67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</row>
    <row r="27" spans="1:77" ht="35.1" customHeight="1" outlineLevel="1" thickBot="1" x14ac:dyDescent="0.3">
      <c r="A27" s="62"/>
      <c r="B27" s="50" t="s">
        <v>15</v>
      </c>
      <c r="C27" s="51" t="s">
        <v>1</v>
      </c>
      <c r="D27" s="52">
        <v>15</v>
      </c>
      <c r="E27" s="53">
        <f>E26+$D27</f>
        <v>65</v>
      </c>
      <c r="F27" s="221"/>
      <c r="G27" s="224"/>
      <c r="H27" s="225"/>
      <c r="I27" s="67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</row>
    <row r="28" spans="1:77" ht="15" customHeight="1" outlineLevel="1" thickBot="1" x14ac:dyDescent="0.3">
      <c r="A28" s="62"/>
      <c r="B28" s="211"/>
      <c r="C28" s="211"/>
      <c r="D28" s="211"/>
      <c r="E28" s="211"/>
      <c r="F28" s="211"/>
      <c r="G28" s="211"/>
      <c r="H28" s="211"/>
      <c r="I28" s="67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</row>
    <row r="29" spans="1:77" ht="24.6" customHeight="1" outlineLevel="1" x14ac:dyDescent="0.25">
      <c r="A29" s="62"/>
      <c r="B29" s="200" t="s">
        <v>67</v>
      </c>
      <c r="C29" s="201"/>
      <c r="D29" s="201"/>
      <c r="E29" s="201"/>
      <c r="F29" s="201"/>
      <c r="G29" s="201"/>
      <c r="H29" s="202"/>
      <c r="I29" s="67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</row>
    <row r="30" spans="1:77" ht="15" customHeight="1" outlineLevel="1" x14ac:dyDescent="0.25">
      <c r="A30" s="62"/>
      <c r="B30" s="182" t="s">
        <v>66</v>
      </c>
      <c r="C30" s="184" t="s">
        <v>64</v>
      </c>
      <c r="D30" s="184"/>
      <c r="E30" s="184"/>
      <c r="F30" s="184" t="s">
        <v>7</v>
      </c>
      <c r="G30" s="184" t="s">
        <v>18</v>
      </c>
      <c r="H30" s="166" t="s">
        <v>2</v>
      </c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</row>
    <row r="31" spans="1:77" s="2" customFormat="1" ht="15" customHeight="1" outlineLevel="1" thickBot="1" x14ac:dyDescent="0.3">
      <c r="A31" s="63"/>
      <c r="B31" s="220"/>
      <c r="C31" s="227"/>
      <c r="D31" s="227"/>
      <c r="E31" s="227"/>
      <c r="F31" s="227"/>
      <c r="G31" s="227"/>
      <c r="H31" s="167"/>
      <c r="I31" s="63"/>
      <c r="J31" s="63"/>
      <c r="K31" s="66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  <c r="BS31" s="63"/>
      <c r="BT31" s="63"/>
      <c r="BU31" s="63"/>
      <c r="BV31" s="63"/>
      <c r="BW31" s="63"/>
      <c r="BX31" s="63"/>
      <c r="BY31" s="63"/>
    </row>
    <row r="32" spans="1:77" ht="35.1" customHeight="1" outlineLevel="1" thickTop="1" thickBot="1" x14ac:dyDescent="0.3">
      <c r="A32" s="62"/>
      <c r="B32" s="115" t="s">
        <v>77</v>
      </c>
      <c r="C32" s="116" t="s">
        <v>0</v>
      </c>
      <c r="D32" s="117">
        <v>3</v>
      </c>
      <c r="E32" s="118">
        <f>IF(D30="ano",E26+D32,E25+D32)</f>
        <v>46</v>
      </c>
      <c r="F32" s="119"/>
      <c r="G32" s="226" t="s">
        <v>83</v>
      </c>
      <c r="H32" s="297"/>
      <c r="I32" s="67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</row>
    <row r="33" spans="1:77" ht="20.100000000000001" customHeight="1" outlineLevel="1" thickTop="1" x14ac:dyDescent="0.25">
      <c r="A33" s="62"/>
      <c r="B33" s="279" t="s">
        <v>37</v>
      </c>
      <c r="C33" s="98" t="s">
        <v>0</v>
      </c>
      <c r="D33" s="39"/>
      <c r="E33" s="99">
        <f>E32</f>
        <v>46</v>
      </c>
      <c r="F33" s="280" t="s">
        <v>38</v>
      </c>
      <c r="G33" s="114" t="s">
        <v>4</v>
      </c>
      <c r="H33" s="281" t="s">
        <v>55</v>
      </c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</row>
    <row r="34" spans="1:77" ht="20.100000000000001" customHeight="1" outlineLevel="1" x14ac:dyDescent="0.25">
      <c r="A34" s="62"/>
      <c r="B34" s="213"/>
      <c r="C34" s="37" t="s">
        <v>12</v>
      </c>
      <c r="D34" s="38"/>
      <c r="E34" s="80">
        <f>WORKDAY(E40,-3)</f>
        <v>73</v>
      </c>
      <c r="F34" s="215"/>
      <c r="G34" s="42" t="s">
        <v>3</v>
      </c>
      <c r="H34" s="28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</row>
    <row r="35" spans="1:77" ht="20.100000000000001" customHeight="1" outlineLevel="1" x14ac:dyDescent="0.25">
      <c r="A35" s="62"/>
      <c r="B35" s="212" t="s">
        <v>39</v>
      </c>
      <c r="C35" s="37" t="s">
        <v>0</v>
      </c>
      <c r="D35" s="40"/>
      <c r="E35" s="81">
        <f t="shared" ref="E35:E36" si="2">WORKDAY(E33,3)</f>
        <v>51</v>
      </c>
      <c r="F35" s="214" t="s">
        <v>35</v>
      </c>
      <c r="G35" s="216" t="s">
        <v>11</v>
      </c>
      <c r="H35" s="217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</row>
    <row r="36" spans="1:77" ht="20.100000000000001" customHeight="1" outlineLevel="1" x14ac:dyDescent="0.25">
      <c r="A36" s="62"/>
      <c r="B36" s="213"/>
      <c r="C36" s="37" t="s">
        <v>12</v>
      </c>
      <c r="D36" s="41"/>
      <c r="E36" s="82">
        <f t="shared" si="2"/>
        <v>76</v>
      </c>
      <c r="F36" s="215"/>
      <c r="G36" s="218"/>
      <c r="H36" s="219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</row>
    <row r="37" spans="1:77" ht="21.9" customHeight="1" outlineLevel="1" x14ac:dyDescent="0.25">
      <c r="A37" s="62"/>
      <c r="B37" s="212" t="s">
        <v>40</v>
      </c>
      <c r="C37" s="293" t="s">
        <v>12</v>
      </c>
      <c r="D37" s="40"/>
      <c r="E37" s="295">
        <f>WORKDAY(E40,-5)</f>
        <v>69</v>
      </c>
      <c r="F37" s="214" t="s">
        <v>41</v>
      </c>
      <c r="G37" s="216" t="s">
        <v>11</v>
      </c>
      <c r="H37" s="217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</row>
    <row r="38" spans="1:77" ht="21.9" customHeight="1" outlineLevel="1" x14ac:dyDescent="0.25">
      <c r="A38" s="62"/>
      <c r="B38" s="213"/>
      <c r="C38" s="294"/>
      <c r="D38" s="39"/>
      <c r="E38" s="296"/>
      <c r="F38" s="215"/>
      <c r="G38" s="218"/>
      <c r="H38" s="219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</row>
    <row r="39" spans="1:77" ht="57" customHeight="1" outlineLevel="1" thickBot="1" x14ac:dyDescent="0.3">
      <c r="A39" s="62"/>
      <c r="B39" s="54" t="s">
        <v>60</v>
      </c>
      <c r="C39" s="12"/>
      <c r="D39" s="13">
        <v>5</v>
      </c>
      <c r="E39" s="83">
        <f>IF(E32+$D39&gt;WORKDAY(E40,-10),WORKDAY(E40,-10),E32+$D39)</f>
        <v>51</v>
      </c>
      <c r="F39" s="14" t="s">
        <v>25</v>
      </c>
      <c r="G39" s="15">
        <v>0.41666666666666669</v>
      </c>
      <c r="H39" s="16" t="s">
        <v>57</v>
      </c>
      <c r="I39" s="62"/>
      <c r="J39" s="68"/>
      <c r="K39" s="68"/>
      <c r="L39" s="68"/>
      <c r="M39" s="68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</row>
    <row r="40" spans="1:77" ht="35.1" customHeight="1" outlineLevel="1" thickTop="1" x14ac:dyDescent="0.25">
      <c r="A40" s="62"/>
      <c r="B40" s="283" t="s">
        <v>78</v>
      </c>
      <c r="C40" s="17" t="s">
        <v>1</v>
      </c>
      <c r="D40" s="18">
        <v>30</v>
      </c>
      <c r="E40" s="285">
        <f>E32+$D40</f>
        <v>76</v>
      </c>
      <c r="F40" s="287" t="s">
        <v>26</v>
      </c>
      <c r="G40" s="289">
        <v>0.41666666666666669</v>
      </c>
      <c r="H40" s="291" t="s">
        <v>59</v>
      </c>
      <c r="I40" s="67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</row>
    <row r="41" spans="1:77" ht="35.1" customHeight="1" outlineLevel="1" thickBot="1" x14ac:dyDescent="0.3">
      <c r="A41" s="62"/>
      <c r="B41" s="284"/>
      <c r="C41" s="19" t="s">
        <v>0</v>
      </c>
      <c r="D41" s="20"/>
      <c r="E41" s="286"/>
      <c r="F41" s="288"/>
      <c r="G41" s="290"/>
      <c r="H41" s="292"/>
      <c r="I41" s="67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</row>
    <row r="42" spans="1:77" ht="30" customHeight="1" thickTop="1" x14ac:dyDescent="0.25">
      <c r="A42" s="62"/>
      <c r="B42" s="30" t="s">
        <v>43</v>
      </c>
      <c r="C42" s="31"/>
      <c r="D42" s="21">
        <v>11</v>
      </c>
      <c r="E42" s="84">
        <f>WORKDAY(E40,D42)</f>
        <v>93</v>
      </c>
      <c r="F42" s="32"/>
      <c r="G42" s="33"/>
      <c r="H42" s="34" t="s">
        <v>55</v>
      </c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</row>
    <row r="43" spans="1:77" ht="30" customHeight="1" thickBot="1" x14ac:dyDescent="0.3">
      <c r="A43" s="62"/>
      <c r="B43" s="120" t="s">
        <v>46</v>
      </c>
      <c r="C43" s="121"/>
      <c r="D43" s="122">
        <v>2</v>
      </c>
      <c r="E43" s="123">
        <f t="shared" ref="E43" si="3">WORKDAY(E42,D43)</f>
        <v>95</v>
      </c>
      <c r="F43" s="95"/>
      <c r="G43" s="96"/>
      <c r="H43" s="97" t="s">
        <v>6</v>
      </c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</row>
    <row r="44" spans="1:77" ht="30" customHeight="1" thickTop="1" thickBot="1" x14ac:dyDescent="0.3">
      <c r="A44" s="62"/>
      <c r="B44" s="129" t="s">
        <v>75</v>
      </c>
      <c r="C44" s="130"/>
      <c r="D44" s="131">
        <v>3</v>
      </c>
      <c r="E44" s="132">
        <f>WORKDAY(E43,D44)</f>
        <v>100</v>
      </c>
      <c r="F44" s="241" t="s">
        <v>61</v>
      </c>
      <c r="G44" s="242"/>
      <c r="H44" s="243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</row>
    <row r="45" spans="1:77" ht="30" customHeight="1" thickTop="1" thickBot="1" x14ac:dyDescent="0.3">
      <c r="A45" s="62"/>
      <c r="B45" s="133" t="s">
        <v>42</v>
      </c>
      <c r="C45" s="134"/>
      <c r="D45" s="135">
        <v>7</v>
      </c>
      <c r="E45" s="136">
        <f>WORKDAY(E44,D45)</f>
        <v>109</v>
      </c>
      <c r="F45" s="137"/>
      <c r="G45" s="138"/>
      <c r="H45" s="139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</row>
    <row r="46" spans="1:77" ht="20.399999999999999" customHeight="1" thickTop="1" thickBot="1" x14ac:dyDescent="0.3">
      <c r="A46" s="62"/>
      <c r="B46" s="187"/>
      <c r="C46" s="187"/>
      <c r="D46" s="187"/>
      <c r="E46" s="187"/>
      <c r="F46" s="187"/>
      <c r="G46" s="187"/>
      <c r="H46" s="187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</row>
    <row r="47" spans="1:77" ht="30" customHeight="1" x14ac:dyDescent="0.25">
      <c r="A47" s="62"/>
      <c r="B47" s="200" t="s">
        <v>71</v>
      </c>
      <c r="C47" s="201"/>
      <c r="D47" s="201"/>
      <c r="E47" s="201"/>
      <c r="F47" s="201"/>
      <c r="G47" s="201"/>
      <c r="H47" s="20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</row>
    <row r="48" spans="1:77" ht="30" customHeight="1" x14ac:dyDescent="0.25">
      <c r="A48" s="62"/>
      <c r="B48" s="182" t="s">
        <v>66</v>
      </c>
      <c r="C48" s="184" t="s">
        <v>64</v>
      </c>
      <c r="D48" s="184"/>
      <c r="E48" s="184"/>
      <c r="F48" s="184" t="s">
        <v>7</v>
      </c>
      <c r="G48" s="184" t="s">
        <v>18</v>
      </c>
      <c r="H48" s="166" t="s">
        <v>2</v>
      </c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</row>
    <row r="49" spans="1:77" ht="30" customHeight="1" x14ac:dyDescent="0.25">
      <c r="A49" s="62"/>
      <c r="B49" s="183"/>
      <c r="C49" s="185"/>
      <c r="D49" s="185"/>
      <c r="E49" s="185"/>
      <c r="F49" s="185"/>
      <c r="G49" s="185"/>
      <c r="H49" s="193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</row>
    <row r="50" spans="1:77" ht="30" customHeight="1" x14ac:dyDescent="0.25">
      <c r="A50" s="62"/>
      <c r="B50" s="22" t="s">
        <v>49</v>
      </c>
      <c r="C50" s="23"/>
      <c r="D50" s="21">
        <v>9</v>
      </c>
      <c r="E50" s="85">
        <f>WORKDAY(E44,D50)</f>
        <v>111</v>
      </c>
      <c r="F50" s="232" t="s">
        <v>58</v>
      </c>
      <c r="G50" s="233"/>
      <c r="H50" s="234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</row>
    <row r="51" spans="1:77" ht="30" customHeight="1" x14ac:dyDescent="0.25">
      <c r="A51" s="62"/>
      <c r="B51" s="22" t="s">
        <v>47</v>
      </c>
      <c r="C51" s="23"/>
      <c r="D51" s="55">
        <v>10</v>
      </c>
      <c r="E51" s="84">
        <f t="shared" ref="E51" si="4">WORKDAY(E50,D51)</f>
        <v>125</v>
      </c>
      <c r="F51" s="244" t="s">
        <v>84</v>
      </c>
      <c r="G51" s="245"/>
      <c r="H51" s="246"/>
      <c r="I51" s="62"/>
      <c r="J51" s="62"/>
      <c r="K51" s="69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</row>
    <row r="52" spans="1:77" ht="30" customHeight="1" thickBot="1" x14ac:dyDescent="0.3">
      <c r="A52" s="62"/>
      <c r="B52" s="22" t="s">
        <v>48</v>
      </c>
      <c r="C52" s="23"/>
      <c r="D52" s="21">
        <v>3</v>
      </c>
      <c r="E52" s="84">
        <f>WORKDAY(E51,D52)</f>
        <v>130</v>
      </c>
      <c r="F52" s="238" t="s">
        <v>55</v>
      </c>
      <c r="G52" s="239"/>
      <c r="H52" s="240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</row>
    <row r="53" spans="1:77" ht="30" customHeight="1" thickTop="1" thickBot="1" x14ac:dyDescent="0.3">
      <c r="A53" s="62"/>
      <c r="B53" s="93"/>
      <c r="C53" s="180" t="s">
        <v>73</v>
      </c>
      <c r="D53" s="180"/>
      <c r="E53" s="181"/>
      <c r="F53" s="94" t="s">
        <v>72</v>
      </c>
      <c r="G53" s="93"/>
      <c r="H53" s="93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</row>
    <row r="54" spans="1:77" ht="30" customHeight="1" x14ac:dyDescent="0.25">
      <c r="A54" s="62"/>
      <c r="B54" s="200" t="s">
        <v>68</v>
      </c>
      <c r="C54" s="201"/>
      <c r="D54" s="201"/>
      <c r="E54" s="201"/>
      <c r="F54" s="201"/>
      <c r="G54" s="201"/>
      <c r="H54" s="20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</row>
    <row r="55" spans="1:77" ht="12" customHeight="1" x14ac:dyDescent="0.25">
      <c r="A55" s="62"/>
      <c r="B55" s="182" t="s">
        <v>66</v>
      </c>
      <c r="C55" s="184" t="s">
        <v>64</v>
      </c>
      <c r="D55" s="184"/>
      <c r="E55" s="184"/>
      <c r="F55" s="184" t="s">
        <v>7</v>
      </c>
      <c r="G55" s="184" t="s">
        <v>18</v>
      </c>
      <c r="H55" s="166" t="s">
        <v>2</v>
      </c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</row>
    <row r="56" spans="1:77" ht="12" customHeight="1" thickBot="1" x14ac:dyDescent="0.3">
      <c r="A56" s="62"/>
      <c r="B56" s="220"/>
      <c r="C56" s="227"/>
      <c r="D56" s="227"/>
      <c r="E56" s="227"/>
      <c r="F56" s="227"/>
      <c r="G56" s="227"/>
      <c r="H56" s="167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2"/>
    </row>
    <row r="57" spans="1:77" ht="30.6" customHeight="1" thickTop="1" thickBot="1" x14ac:dyDescent="0.3">
      <c r="A57" s="62"/>
      <c r="B57" s="142" t="s">
        <v>79</v>
      </c>
      <c r="C57" s="116" t="s">
        <v>0</v>
      </c>
      <c r="D57" s="117">
        <v>3</v>
      </c>
      <c r="E57" s="141">
        <f>IF(F53="ano",E52+D57,"")</f>
        <v>133</v>
      </c>
      <c r="F57" s="143"/>
      <c r="G57" s="226" t="s">
        <v>83</v>
      </c>
      <c r="H57" s="204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2"/>
      <c r="BR57" s="62"/>
      <c r="BS57" s="62"/>
      <c r="BT57" s="62"/>
      <c r="BU57" s="62"/>
      <c r="BV57" s="62"/>
      <c r="BW57" s="62"/>
      <c r="BX57" s="62"/>
      <c r="BY57" s="62"/>
    </row>
    <row r="58" spans="1:77" ht="30" customHeight="1" thickTop="1" x14ac:dyDescent="0.25">
      <c r="A58" s="62"/>
      <c r="B58" s="140" t="s">
        <v>70</v>
      </c>
      <c r="C58" s="125"/>
      <c r="D58" s="21">
        <v>10</v>
      </c>
      <c r="E58" s="100">
        <f>IF(F53="NE","",WORKDAY(E57,D58))</f>
        <v>146</v>
      </c>
      <c r="F58" s="235"/>
      <c r="G58" s="236"/>
      <c r="H58" s="237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  <c r="AZ58" s="62"/>
      <c r="BA58" s="62"/>
      <c r="BB58" s="62"/>
      <c r="BC58" s="62"/>
      <c r="BD58" s="62"/>
      <c r="BE58" s="62"/>
      <c r="BF58" s="62"/>
      <c r="BG58" s="62"/>
      <c r="BH58" s="62"/>
      <c r="BI58" s="62"/>
      <c r="BJ58" s="62"/>
      <c r="BK58" s="62"/>
      <c r="BL58" s="62"/>
      <c r="BM58" s="62"/>
      <c r="BN58" s="62"/>
      <c r="BO58" s="62"/>
      <c r="BP58" s="62"/>
      <c r="BQ58" s="62"/>
      <c r="BR58" s="62"/>
      <c r="BS58" s="62"/>
      <c r="BT58" s="62"/>
      <c r="BU58" s="62"/>
      <c r="BV58" s="62"/>
      <c r="BW58" s="62"/>
      <c r="BX58" s="62"/>
      <c r="BY58" s="62"/>
    </row>
    <row r="59" spans="1:77" ht="33" customHeight="1" x14ac:dyDescent="0.25">
      <c r="A59" s="62"/>
      <c r="B59" s="24" t="s">
        <v>44</v>
      </c>
      <c r="C59" s="23"/>
      <c r="D59" s="21">
        <v>5</v>
      </c>
      <c r="E59" s="85">
        <f>IF(F53="NE","",WORKDAY(E58,D59))</f>
        <v>153</v>
      </c>
      <c r="F59" s="232" t="s">
        <v>55</v>
      </c>
      <c r="G59" s="233"/>
      <c r="H59" s="234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62"/>
      <c r="BD59" s="62"/>
      <c r="BE59" s="62"/>
      <c r="BF59" s="62"/>
      <c r="BG59" s="62"/>
      <c r="BH59" s="62"/>
      <c r="BI59" s="62"/>
      <c r="BJ59" s="62"/>
      <c r="BK59" s="62"/>
      <c r="BL59" s="62"/>
      <c r="BM59" s="62"/>
      <c r="BN59" s="62"/>
      <c r="BO59" s="62"/>
      <c r="BP59" s="62"/>
      <c r="BQ59" s="62"/>
      <c r="BR59" s="62"/>
      <c r="BS59" s="62"/>
      <c r="BT59" s="62"/>
      <c r="BU59" s="62"/>
      <c r="BV59" s="62"/>
      <c r="BW59" s="62"/>
      <c r="BX59" s="62"/>
      <c r="BY59" s="62"/>
    </row>
    <row r="60" spans="1:77" ht="48" customHeight="1" thickBot="1" x14ac:dyDescent="0.3">
      <c r="A60" s="62"/>
      <c r="B60" s="120" t="s">
        <v>45</v>
      </c>
      <c r="C60" s="121"/>
      <c r="D60" s="122">
        <v>2</v>
      </c>
      <c r="E60" s="123">
        <f>IF(F53="NE","",WORKDAY(E59,D60))</f>
        <v>157</v>
      </c>
      <c r="F60" s="238" t="s">
        <v>63</v>
      </c>
      <c r="G60" s="239"/>
      <c r="H60" s="240"/>
      <c r="I60" s="62"/>
      <c r="J60" s="62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62"/>
      <c r="BQ60" s="62"/>
      <c r="BR60" s="62"/>
      <c r="BS60" s="62"/>
      <c r="BT60" s="62"/>
      <c r="BU60" s="62"/>
      <c r="BV60" s="62"/>
      <c r="BW60" s="62"/>
      <c r="BX60" s="62"/>
      <c r="BY60" s="62"/>
    </row>
    <row r="61" spans="1:77" ht="30" customHeight="1" thickTop="1" thickBot="1" x14ac:dyDescent="0.3">
      <c r="A61" s="62"/>
      <c r="B61" s="129" t="s">
        <v>85</v>
      </c>
      <c r="C61" s="130"/>
      <c r="D61" s="131">
        <v>3</v>
      </c>
      <c r="E61" s="132">
        <f>IF(F53="NE","",WORKDAY(E60,D61))</f>
        <v>160</v>
      </c>
      <c r="F61" s="241" t="s">
        <v>61</v>
      </c>
      <c r="G61" s="242"/>
      <c r="H61" s="243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  <c r="BM61" s="62"/>
      <c r="BN61" s="62"/>
      <c r="BO61" s="62"/>
      <c r="BP61" s="62"/>
      <c r="BQ61" s="62"/>
      <c r="BR61" s="62"/>
      <c r="BS61" s="62"/>
      <c r="BT61" s="62"/>
      <c r="BU61" s="62"/>
      <c r="BV61" s="62"/>
      <c r="BW61" s="62"/>
      <c r="BX61" s="62"/>
      <c r="BY61" s="62"/>
    </row>
    <row r="62" spans="1:77" ht="30" customHeight="1" thickTop="1" x14ac:dyDescent="0.25">
      <c r="A62" s="62"/>
      <c r="B62" s="124" t="s">
        <v>42</v>
      </c>
      <c r="C62" s="125"/>
      <c r="D62" s="21">
        <v>5</v>
      </c>
      <c r="E62" s="84">
        <f>IF(F53="NE","",WORKDAY(E61,D62))</f>
        <v>167</v>
      </c>
      <c r="F62" s="126"/>
      <c r="G62" s="127"/>
      <c r="H62" s="128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  <c r="BM62" s="62"/>
      <c r="BN62" s="62"/>
      <c r="BO62" s="62"/>
      <c r="BP62" s="62"/>
      <c r="BQ62" s="62"/>
      <c r="BR62" s="62"/>
      <c r="BS62" s="62"/>
      <c r="BT62" s="62"/>
      <c r="BU62" s="62"/>
      <c r="BV62" s="62"/>
      <c r="BW62" s="62"/>
      <c r="BX62" s="62"/>
      <c r="BY62" s="62"/>
    </row>
    <row r="63" spans="1:77" ht="30" customHeight="1" x14ac:dyDescent="0.25">
      <c r="A63" s="62"/>
      <c r="B63" s="162" t="s">
        <v>82</v>
      </c>
      <c r="C63" s="163"/>
      <c r="D63" s="164">
        <v>7</v>
      </c>
      <c r="E63" s="165">
        <f>IF(F53="NE","",WORKDAY(E61,D63))</f>
        <v>171</v>
      </c>
      <c r="F63" s="249" t="s">
        <v>58</v>
      </c>
      <c r="G63" s="250"/>
      <c r="H63" s="251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  <c r="BM63" s="62"/>
      <c r="BN63" s="62"/>
      <c r="BO63" s="62"/>
      <c r="BP63" s="62"/>
      <c r="BQ63" s="62"/>
      <c r="BR63" s="62"/>
      <c r="BS63" s="62"/>
      <c r="BT63" s="62"/>
      <c r="BU63" s="62"/>
      <c r="BV63" s="62"/>
      <c r="BW63" s="62"/>
      <c r="BX63" s="62"/>
      <c r="BY63" s="62"/>
    </row>
    <row r="64" spans="1:77" ht="30" customHeight="1" thickBot="1" x14ac:dyDescent="0.3">
      <c r="A64" s="62"/>
      <c r="B64" s="158" t="s">
        <v>80</v>
      </c>
      <c r="C64" s="159"/>
      <c r="D64" s="160">
        <v>3</v>
      </c>
      <c r="E64" s="161">
        <f>IF(F53="NE","",WORKDAY(E62,D64))</f>
        <v>172</v>
      </c>
      <c r="F64" s="252" t="s">
        <v>86</v>
      </c>
      <c r="G64" s="253"/>
      <c r="H64" s="254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62"/>
      <c r="BS64" s="62"/>
      <c r="BT64" s="62"/>
      <c r="BU64" s="62"/>
      <c r="BV64" s="62"/>
      <c r="BW64" s="62"/>
      <c r="BX64" s="62"/>
      <c r="BY64" s="62"/>
    </row>
    <row r="65" spans="1:77" ht="30" customHeight="1" thickTop="1" thickBot="1" x14ac:dyDescent="0.3">
      <c r="A65" s="62"/>
      <c r="B65" s="144"/>
      <c r="C65" s="247" t="str">
        <f>IF(F53="NE","BEZ 2. PŘEDBĚŽNÉ NABÍDKY","")</f>
        <v/>
      </c>
      <c r="D65" s="247"/>
      <c r="E65" s="248"/>
      <c r="F65" s="145" t="str">
        <f>IF(F53="NE","ANO","")</f>
        <v/>
      </c>
      <c r="G65" s="144"/>
      <c r="H65" s="144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  <c r="BT65" s="62"/>
      <c r="BU65" s="62"/>
      <c r="BV65" s="62"/>
      <c r="BW65" s="62"/>
      <c r="BX65" s="62"/>
      <c r="BY65" s="62"/>
    </row>
    <row r="66" spans="1:77" ht="30" customHeight="1" x14ac:dyDescent="0.25">
      <c r="A66" s="62"/>
      <c r="B66" s="200" t="s">
        <v>69</v>
      </c>
      <c r="C66" s="201"/>
      <c r="D66" s="201"/>
      <c r="E66" s="201"/>
      <c r="F66" s="201"/>
      <c r="G66" s="201"/>
      <c r="H66" s="20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62"/>
      <c r="BQ66" s="62"/>
      <c r="BR66" s="62"/>
      <c r="BS66" s="62"/>
      <c r="BT66" s="62"/>
      <c r="BU66" s="62"/>
      <c r="BV66" s="62"/>
      <c r="BW66" s="62"/>
      <c r="BX66" s="62"/>
      <c r="BY66" s="62"/>
    </row>
    <row r="67" spans="1:77" ht="19.8" customHeight="1" x14ac:dyDescent="0.25">
      <c r="A67" s="62"/>
      <c r="B67" s="182" t="s">
        <v>66</v>
      </c>
      <c r="C67" s="184" t="s">
        <v>64</v>
      </c>
      <c r="D67" s="184"/>
      <c r="E67" s="184"/>
      <c r="F67" s="184" t="s">
        <v>7</v>
      </c>
      <c r="G67" s="184" t="s">
        <v>18</v>
      </c>
      <c r="H67" s="166" t="s">
        <v>2</v>
      </c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62"/>
      <c r="BQ67" s="62"/>
      <c r="BR67" s="62"/>
      <c r="BS67" s="62"/>
      <c r="BT67" s="62"/>
      <c r="BU67" s="62"/>
      <c r="BV67" s="62"/>
      <c r="BW67" s="62"/>
      <c r="BX67" s="62"/>
      <c r="BY67" s="62"/>
    </row>
    <row r="68" spans="1:77" ht="15.6" customHeight="1" thickBot="1" x14ac:dyDescent="0.3">
      <c r="A68" s="62"/>
      <c r="B68" s="220"/>
      <c r="C68" s="227"/>
      <c r="D68" s="227"/>
      <c r="E68" s="227"/>
      <c r="F68" s="227"/>
      <c r="G68" s="227"/>
      <c r="H68" s="167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</row>
    <row r="69" spans="1:77" ht="30" customHeight="1" thickTop="1" thickBot="1" x14ac:dyDescent="0.3">
      <c r="A69" s="62"/>
      <c r="B69" s="146" t="s">
        <v>30</v>
      </c>
      <c r="C69" s="130"/>
      <c r="D69" s="147">
        <v>1</v>
      </c>
      <c r="E69" s="148">
        <f>IF(F53="NE",WORKDAY(E52,D69),WORKDAY(E64,D69))</f>
        <v>173</v>
      </c>
      <c r="F69" s="241" t="s">
        <v>87</v>
      </c>
      <c r="G69" s="242"/>
      <c r="H69" s="243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2"/>
      <c r="BQ69" s="62"/>
      <c r="BR69" s="62"/>
      <c r="BS69" s="62"/>
      <c r="BT69" s="62"/>
      <c r="BU69" s="62"/>
      <c r="BV69" s="62"/>
      <c r="BW69" s="62"/>
      <c r="BX69" s="62"/>
      <c r="BY69" s="62"/>
    </row>
    <row r="70" spans="1:77" ht="30" customHeight="1" thickTop="1" x14ac:dyDescent="0.25">
      <c r="A70" s="62"/>
      <c r="B70" s="140" t="s">
        <v>50</v>
      </c>
      <c r="C70" s="125"/>
      <c r="D70" s="21">
        <v>5</v>
      </c>
      <c r="E70" s="85">
        <f t="shared" ref="E70" si="5">WORKDAY(E69,D70)</f>
        <v>180</v>
      </c>
      <c r="F70" s="264"/>
      <c r="G70" s="265"/>
      <c r="H70" s="266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62"/>
      <c r="BQ70" s="62"/>
      <c r="BR70" s="62"/>
      <c r="BS70" s="62"/>
      <c r="BT70" s="62"/>
      <c r="BU70" s="62"/>
      <c r="BV70" s="62"/>
      <c r="BW70" s="62"/>
      <c r="BX70" s="62"/>
      <c r="BY70" s="62"/>
    </row>
    <row r="71" spans="1:77" ht="30" customHeight="1" thickBot="1" x14ac:dyDescent="0.3">
      <c r="A71" s="62"/>
      <c r="B71" s="149" t="s">
        <v>51</v>
      </c>
      <c r="C71" s="121"/>
      <c r="D71" s="13">
        <v>5</v>
      </c>
      <c r="E71" s="150">
        <f t="shared" ref="E71" si="6">WORKDAY(E70,D71)</f>
        <v>187</v>
      </c>
      <c r="F71" s="258" t="s">
        <v>62</v>
      </c>
      <c r="G71" s="259"/>
      <c r="H71" s="260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62"/>
      <c r="BI71" s="62"/>
      <c r="BJ71" s="62"/>
      <c r="BK71" s="62"/>
      <c r="BL71" s="62"/>
      <c r="BM71" s="62"/>
      <c r="BN71" s="62"/>
      <c r="BO71" s="62"/>
      <c r="BP71" s="62"/>
      <c r="BQ71" s="62"/>
      <c r="BR71" s="62"/>
      <c r="BS71" s="62"/>
      <c r="BT71" s="62"/>
      <c r="BU71" s="62"/>
      <c r="BV71" s="62"/>
      <c r="BW71" s="62"/>
      <c r="BX71" s="62"/>
      <c r="BY71" s="62"/>
    </row>
    <row r="72" spans="1:77" ht="39.6" customHeight="1" thickTop="1" thickBot="1" x14ac:dyDescent="0.3">
      <c r="A72" s="62"/>
      <c r="B72" s="154" t="s">
        <v>81</v>
      </c>
      <c r="C72" s="156"/>
      <c r="D72" s="157">
        <v>1</v>
      </c>
      <c r="E72" s="155">
        <f>WORKDAY(E71,D72)</f>
        <v>188</v>
      </c>
      <c r="F72" s="273" t="s">
        <v>55</v>
      </c>
      <c r="G72" s="274"/>
      <c r="H72" s="275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2"/>
      <c r="BA72" s="62"/>
      <c r="BB72" s="62"/>
      <c r="BC72" s="62"/>
      <c r="BD72" s="62"/>
      <c r="BE72" s="62"/>
      <c r="BF72" s="62"/>
      <c r="BG72" s="62"/>
      <c r="BH72" s="62"/>
      <c r="BI72" s="62"/>
      <c r="BJ72" s="62"/>
      <c r="BK72" s="62"/>
      <c r="BL72" s="62"/>
      <c r="BM72" s="62"/>
      <c r="BN72" s="62"/>
      <c r="BO72" s="62"/>
      <c r="BP72" s="62"/>
      <c r="BQ72" s="62"/>
      <c r="BR72" s="62"/>
      <c r="BS72" s="62"/>
      <c r="BT72" s="62"/>
      <c r="BU72" s="62"/>
      <c r="BV72" s="62"/>
      <c r="BW72" s="62"/>
      <c r="BX72" s="62"/>
      <c r="BY72" s="62"/>
    </row>
    <row r="73" spans="1:77" ht="30" customHeight="1" thickTop="1" x14ac:dyDescent="0.25">
      <c r="A73" s="62"/>
      <c r="B73" s="151" t="s">
        <v>53</v>
      </c>
      <c r="C73" s="152" t="s">
        <v>0</v>
      </c>
      <c r="D73" s="153">
        <v>5</v>
      </c>
      <c r="E73" s="85">
        <f>WORKDAY(E72,D73)</f>
        <v>195</v>
      </c>
      <c r="F73" s="267" t="s">
        <v>88</v>
      </c>
      <c r="G73" s="268"/>
      <c r="H73" s="269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2"/>
      <c r="BS73" s="62"/>
      <c r="BT73" s="62"/>
      <c r="BU73" s="62"/>
      <c r="BV73" s="62"/>
      <c r="BW73" s="62"/>
      <c r="BX73" s="62"/>
      <c r="BY73" s="62"/>
    </row>
    <row r="74" spans="1:77" ht="30" customHeight="1" x14ac:dyDescent="0.25">
      <c r="A74" s="62"/>
      <c r="B74" s="26" t="s">
        <v>54</v>
      </c>
      <c r="C74" s="4" t="s">
        <v>1</v>
      </c>
      <c r="D74" s="5">
        <v>1</v>
      </c>
      <c r="E74" s="84">
        <f>WORKDAY(E73,D74)</f>
        <v>198</v>
      </c>
      <c r="F74" s="232" t="s">
        <v>9</v>
      </c>
      <c r="G74" s="233"/>
      <c r="H74" s="234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</row>
    <row r="75" spans="1:77" ht="30" customHeight="1" x14ac:dyDescent="0.25">
      <c r="A75" s="62"/>
      <c r="B75" s="57" t="s">
        <v>8</v>
      </c>
      <c r="C75" s="37" t="s">
        <v>1</v>
      </c>
      <c r="D75" s="38">
        <v>15</v>
      </c>
      <c r="E75" s="78">
        <f>E72+$D75</f>
        <v>203</v>
      </c>
      <c r="F75" s="270" t="s">
        <v>28</v>
      </c>
      <c r="G75" s="271"/>
      <c r="H75" s="27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</row>
    <row r="76" spans="1:77" ht="30" customHeight="1" x14ac:dyDescent="0.25">
      <c r="A76" s="62"/>
      <c r="B76" s="59" t="s">
        <v>29</v>
      </c>
      <c r="C76" s="23"/>
      <c r="D76" s="25">
        <v>1</v>
      </c>
      <c r="E76" s="86">
        <f>WORKDAY(E73,D76)</f>
        <v>198</v>
      </c>
      <c r="F76" s="276" t="s">
        <v>55</v>
      </c>
      <c r="G76" s="277"/>
      <c r="H76" s="278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  <c r="BH76" s="62"/>
      <c r="BI76" s="62"/>
      <c r="BJ76" s="62"/>
      <c r="BK76" s="62"/>
      <c r="BL76" s="62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</row>
    <row r="77" spans="1:77" ht="33" customHeight="1" x14ac:dyDescent="0.25">
      <c r="A77" s="62"/>
      <c r="B77" s="56" t="s">
        <v>90</v>
      </c>
      <c r="C77" s="35"/>
      <c r="D77" s="58">
        <v>14</v>
      </c>
      <c r="E77" s="36">
        <f>E76+D77</f>
        <v>212</v>
      </c>
      <c r="F77" s="255" t="s">
        <v>89</v>
      </c>
      <c r="G77" s="256"/>
      <c r="H77" s="257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2"/>
      <c r="BO77" s="62"/>
      <c r="BP77" s="62"/>
      <c r="BQ77" s="62"/>
      <c r="BR77" s="62"/>
      <c r="BS77" s="62"/>
      <c r="BT77" s="62"/>
      <c r="BU77" s="62"/>
      <c r="BV77" s="62"/>
      <c r="BW77" s="62"/>
      <c r="BX77" s="62"/>
      <c r="BY77" s="62"/>
    </row>
    <row r="78" spans="1:77" ht="36" customHeight="1" thickBot="1" x14ac:dyDescent="0.3">
      <c r="A78" s="62"/>
      <c r="B78" s="27" t="s">
        <v>52</v>
      </c>
      <c r="C78" s="28" t="s">
        <v>10</v>
      </c>
      <c r="D78" s="29">
        <v>1</v>
      </c>
      <c r="E78" s="61">
        <f>MAX(E75+$D78,E77+D78)</f>
        <v>213</v>
      </c>
      <c r="F78" s="261"/>
      <c r="G78" s="262"/>
      <c r="H78" s="263"/>
      <c r="I78" s="62"/>
      <c r="J78" s="62"/>
      <c r="K78" s="62"/>
      <c r="L78" s="70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62"/>
      <c r="BQ78" s="62"/>
      <c r="BR78" s="62"/>
      <c r="BS78" s="62"/>
      <c r="BT78" s="62"/>
      <c r="BU78" s="62"/>
      <c r="BV78" s="62"/>
      <c r="BW78" s="62"/>
      <c r="BX78" s="62"/>
      <c r="BY78" s="62"/>
    </row>
    <row r="79" spans="1:77" x14ac:dyDescent="0.25">
      <c r="A79" s="62"/>
      <c r="B79" s="71"/>
      <c r="C79" s="72"/>
      <c r="D79" s="72"/>
      <c r="E79" s="72"/>
      <c r="F79" s="72"/>
      <c r="G79" s="73"/>
      <c r="H79" s="7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  <c r="BH79" s="62"/>
      <c r="BI79" s="62"/>
      <c r="BJ79" s="62"/>
      <c r="BK79" s="62"/>
      <c r="BL79" s="62"/>
      <c r="BM79" s="62"/>
      <c r="BN79" s="62"/>
      <c r="BO79" s="62"/>
      <c r="BP79" s="62"/>
      <c r="BQ79" s="62"/>
      <c r="BR79" s="62"/>
      <c r="BS79" s="62"/>
      <c r="BT79" s="62"/>
      <c r="BU79" s="62"/>
      <c r="BV79" s="62"/>
      <c r="BW79" s="62"/>
      <c r="BX79" s="62"/>
      <c r="BY79" s="62"/>
    </row>
    <row r="80" spans="1:77" x14ac:dyDescent="0.25">
      <c r="A80" s="62"/>
      <c r="B80" s="62"/>
      <c r="C80" s="74"/>
      <c r="D80" s="74"/>
      <c r="E80" s="74"/>
      <c r="F80" s="74"/>
      <c r="G80" s="75"/>
      <c r="H80" s="74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2"/>
      <c r="BK80" s="62"/>
      <c r="BL80" s="62"/>
      <c r="BM80" s="62"/>
      <c r="BN80" s="62"/>
      <c r="BO80" s="62"/>
      <c r="BP80" s="62"/>
      <c r="BQ80" s="62"/>
      <c r="BR80" s="62"/>
      <c r="BS80" s="62"/>
      <c r="BT80" s="62"/>
      <c r="BU80" s="62"/>
      <c r="BV80" s="62"/>
      <c r="BW80" s="62"/>
      <c r="BX80" s="62"/>
      <c r="BY80" s="62"/>
    </row>
    <row r="81" spans="1:77" x14ac:dyDescent="0.25">
      <c r="A81" s="62"/>
      <c r="B81" s="62"/>
      <c r="C81" s="74"/>
      <c r="D81" s="74"/>
      <c r="E81" s="74"/>
      <c r="F81" s="74"/>
      <c r="G81" s="62"/>
      <c r="H81" s="74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</row>
    <row r="82" spans="1:77" x14ac:dyDescent="0.25">
      <c r="A82" s="62"/>
      <c r="B82" s="62"/>
      <c r="C82" s="74"/>
      <c r="D82" s="74"/>
      <c r="E82" s="62"/>
      <c r="F82" s="62"/>
      <c r="G82" s="62"/>
      <c r="H82" s="74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  <c r="BH82" s="62"/>
      <c r="BI82" s="62"/>
      <c r="BJ82" s="62"/>
      <c r="BK82" s="62"/>
      <c r="BL82" s="62"/>
      <c r="BM82" s="62"/>
      <c r="BN82" s="62"/>
      <c r="BO82" s="62"/>
      <c r="BP82" s="62"/>
      <c r="BQ82" s="62"/>
      <c r="BR82" s="62"/>
      <c r="BS82" s="62"/>
      <c r="BT82" s="62"/>
      <c r="BU82" s="62"/>
      <c r="BV82" s="62"/>
      <c r="BW82" s="62"/>
      <c r="BX82" s="62"/>
      <c r="BY82" s="62"/>
    </row>
    <row r="83" spans="1:77" x14ac:dyDescent="0.25">
      <c r="A83" s="62"/>
      <c r="B83" s="62"/>
      <c r="C83" s="74"/>
      <c r="D83" s="74"/>
      <c r="E83" s="62"/>
      <c r="F83" s="62"/>
      <c r="G83" s="62"/>
      <c r="H83" s="74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2"/>
      <c r="BK83" s="62"/>
      <c r="BL83" s="62"/>
      <c r="BM83" s="62"/>
      <c r="BN83" s="62"/>
      <c r="BO83" s="62"/>
      <c r="BP83" s="62"/>
      <c r="BQ83" s="62"/>
      <c r="BR83" s="62"/>
      <c r="BS83" s="62"/>
      <c r="BT83" s="62"/>
      <c r="BU83" s="62"/>
      <c r="BV83" s="62"/>
      <c r="BW83" s="62"/>
      <c r="BX83" s="62"/>
      <c r="BY83" s="62"/>
    </row>
    <row r="84" spans="1:77" x14ac:dyDescent="0.25">
      <c r="A84" s="62"/>
      <c r="B84" s="62"/>
      <c r="C84" s="74"/>
      <c r="D84" s="74"/>
      <c r="E84" s="62"/>
      <c r="F84" s="62"/>
      <c r="G84" s="62"/>
      <c r="H84" s="74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62"/>
      <c r="BU84" s="62"/>
      <c r="BV84" s="62"/>
      <c r="BW84" s="62"/>
      <c r="BX84" s="62"/>
      <c r="BY84" s="62"/>
    </row>
    <row r="85" spans="1:77" x14ac:dyDescent="0.25">
      <c r="A85" s="62"/>
      <c r="B85" s="62"/>
      <c r="C85" s="74"/>
      <c r="D85" s="74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</row>
    <row r="86" spans="1:77" x14ac:dyDescent="0.25">
      <c r="A86" s="62"/>
      <c r="B86" s="62"/>
      <c r="C86" s="74"/>
      <c r="D86" s="74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  <c r="BH86" s="62"/>
      <c r="BI86" s="62"/>
      <c r="BJ86" s="62"/>
      <c r="BK86" s="62"/>
      <c r="BL86" s="62"/>
      <c r="BM86" s="62"/>
      <c r="BN86" s="62"/>
      <c r="BO86" s="62"/>
      <c r="BP86" s="62"/>
      <c r="BQ86" s="62"/>
      <c r="BR86" s="62"/>
      <c r="BS86" s="62"/>
      <c r="BT86" s="62"/>
      <c r="BU86" s="62"/>
      <c r="BV86" s="62"/>
      <c r="BW86" s="62"/>
      <c r="BX86" s="62"/>
      <c r="BY86" s="62"/>
    </row>
    <row r="87" spans="1:77" x14ac:dyDescent="0.25">
      <c r="A87" s="62"/>
      <c r="B87" s="62"/>
      <c r="C87" s="74"/>
      <c r="D87" s="74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  <c r="BH87" s="62"/>
      <c r="BI87" s="62"/>
      <c r="BJ87" s="62"/>
      <c r="BK87" s="62"/>
      <c r="BL87" s="62"/>
      <c r="BM87" s="62"/>
      <c r="BN87" s="62"/>
      <c r="BO87" s="62"/>
      <c r="BP87" s="62"/>
      <c r="BQ87" s="62"/>
      <c r="BR87" s="62"/>
      <c r="BS87" s="62"/>
      <c r="BT87" s="62"/>
      <c r="BU87" s="62"/>
      <c r="BV87" s="62"/>
      <c r="BW87" s="62"/>
      <c r="BX87" s="62"/>
      <c r="BY87" s="62"/>
    </row>
    <row r="88" spans="1:77" x14ac:dyDescent="0.25">
      <c r="A88" s="62"/>
      <c r="B88" s="62"/>
      <c r="C88" s="74"/>
      <c r="D88" s="74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2"/>
      <c r="BF88" s="62"/>
      <c r="BG88" s="62"/>
      <c r="BH88" s="62"/>
      <c r="BI88" s="62"/>
      <c r="BJ88" s="62"/>
      <c r="BK88" s="62"/>
      <c r="BL88" s="62"/>
      <c r="BM88" s="62"/>
      <c r="BN88" s="62"/>
      <c r="BO88" s="62"/>
      <c r="BP88" s="62"/>
      <c r="BQ88" s="62"/>
      <c r="BR88" s="62"/>
      <c r="BS88" s="62"/>
      <c r="BT88" s="62"/>
      <c r="BU88" s="62"/>
      <c r="BV88" s="62"/>
      <c r="BW88" s="62"/>
      <c r="BX88" s="62"/>
      <c r="BY88" s="62"/>
    </row>
    <row r="89" spans="1:77" x14ac:dyDescent="0.25">
      <c r="A89" s="62"/>
      <c r="B89" s="62"/>
      <c r="C89" s="74"/>
      <c r="D89" s="74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2"/>
      <c r="BG89" s="62"/>
      <c r="BH89" s="62"/>
      <c r="BI89" s="62"/>
      <c r="BJ89" s="62"/>
      <c r="BK89" s="62"/>
      <c r="BL89" s="62"/>
      <c r="BM89" s="62"/>
      <c r="BN89" s="62"/>
      <c r="BO89" s="62"/>
      <c r="BP89" s="62"/>
      <c r="BQ89" s="62"/>
      <c r="BR89" s="62"/>
      <c r="BS89" s="62"/>
      <c r="BT89" s="62"/>
      <c r="BU89" s="62"/>
      <c r="BV89" s="62"/>
      <c r="BW89" s="62"/>
      <c r="BX89" s="62"/>
      <c r="BY89" s="62"/>
    </row>
    <row r="90" spans="1:77" x14ac:dyDescent="0.25">
      <c r="C90" s="3"/>
      <c r="D90" s="3"/>
    </row>
    <row r="91" spans="1:77" x14ac:dyDescent="0.25">
      <c r="C91" s="3"/>
      <c r="D91" s="3"/>
    </row>
    <row r="92" spans="1:77" x14ac:dyDescent="0.25">
      <c r="C92" s="3"/>
      <c r="D92" s="3"/>
    </row>
    <row r="93" spans="1:77" x14ac:dyDescent="0.25">
      <c r="C93" s="3"/>
      <c r="D93" s="3"/>
    </row>
    <row r="94" spans="1:77" x14ac:dyDescent="0.25">
      <c r="C94" s="3"/>
      <c r="D94" s="3"/>
    </row>
  </sheetData>
  <mergeCells count="97">
    <mergeCell ref="F33:F34"/>
    <mergeCell ref="H33:H34"/>
    <mergeCell ref="B40:B41"/>
    <mergeCell ref="E40:E41"/>
    <mergeCell ref="F40:F41"/>
    <mergeCell ref="G40:G41"/>
    <mergeCell ref="H40:H41"/>
    <mergeCell ref="B37:B38"/>
    <mergeCell ref="C37:C38"/>
    <mergeCell ref="E37:E38"/>
    <mergeCell ref="F37:F38"/>
    <mergeCell ref="G37:H38"/>
    <mergeCell ref="F78:H78"/>
    <mergeCell ref="F70:H70"/>
    <mergeCell ref="F73:H73"/>
    <mergeCell ref="F74:H74"/>
    <mergeCell ref="F75:H75"/>
    <mergeCell ref="F72:H72"/>
    <mergeCell ref="F76:H76"/>
    <mergeCell ref="C65:E65"/>
    <mergeCell ref="F61:H61"/>
    <mergeCell ref="F63:H63"/>
    <mergeCell ref="F64:H64"/>
    <mergeCell ref="F77:H77"/>
    <mergeCell ref="F69:H69"/>
    <mergeCell ref="B66:H66"/>
    <mergeCell ref="B67:B68"/>
    <mergeCell ref="C67:E68"/>
    <mergeCell ref="F67:F68"/>
    <mergeCell ref="G67:G68"/>
    <mergeCell ref="H67:H68"/>
    <mergeCell ref="F71:H71"/>
    <mergeCell ref="F44:H44"/>
    <mergeCell ref="F50:H50"/>
    <mergeCell ref="F51:H51"/>
    <mergeCell ref="F52:H52"/>
    <mergeCell ref="B47:H47"/>
    <mergeCell ref="B46:H46"/>
    <mergeCell ref="H48:H49"/>
    <mergeCell ref="K60:T60"/>
    <mergeCell ref="F59:H59"/>
    <mergeCell ref="B54:H54"/>
    <mergeCell ref="B55:B56"/>
    <mergeCell ref="C55:E56"/>
    <mergeCell ref="F55:F56"/>
    <mergeCell ref="G55:G56"/>
    <mergeCell ref="H55:H56"/>
    <mergeCell ref="F58:H58"/>
    <mergeCell ref="G57:H57"/>
    <mergeCell ref="F60:H60"/>
    <mergeCell ref="B1:H1"/>
    <mergeCell ref="B2:H2"/>
    <mergeCell ref="B18:B19"/>
    <mergeCell ref="F18:F19"/>
    <mergeCell ref="H18:H19"/>
    <mergeCell ref="B20:B21"/>
    <mergeCell ref="F20:F21"/>
    <mergeCell ref="G20:H21"/>
    <mergeCell ref="B35:B36"/>
    <mergeCell ref="F35:F36"/>
    <mergeCell ref="G35:H36"/>
    <mergeCell ref="B29:H29"/>
    <mergeCell ref="B30:B31"/>
    <mergeCell ref="F26:F27"/>
    <mergeCell ref="G26:H26"/>
    <mergeCell ref="G27:H27"/>
    <mergeCell ref="G32:H32"/>
    <mergeCell ref="C30:E31"/>
    <mergeCell ref="F30:F31"/>
    <mergeCell ref="G30:G31"/>
    <mergeCell ref="B33:B34"/>
    <mergeCell ref="J5:M5"/>
    <mergeCell ref="B6:H6"/>
    <mergeCell ref="F13:F17"/>
    <mergeCell ref="G13:H13"/>
    <mergeCell ref="B16:B17"/>
    <mergeCell ref="F11:F12"/>
    <mergeCell ref="G11:G12"/>
    <mergeCell ref="H11:H12"/>
    <mergeCell ref="B11:B12"/>
    <mergeCell ref="B4:H5"/>
    <mergeCell ref="C11:E12"/>
    <mergeCell ref="B10:H10"/>
    <mergeCell ref="G14:H14"/>
    <mergeCell ref="G15:H17"/>
    <mergeCell ref="C53:E53"/>
    <mergeCell ref="B48:B49"/>
    <mergeCell ref="C48:E49"/>
    <mergeCell ref="F48:F49"/>
    <mergeCell ref="G48:G49"/>
    <mergeCell ref="H30:H31"/>
    <mergeCell ref="B22:B23"/>
    <mergeCell ref="C22:C23"/>
    <mergeCell ref="E22:E23"/>
    <mergeCell ref="F22:F23"/>
    <mergeCell ref="G22:H23"/>
    <mergeCell ref="B28:H28"/>
  </mergeCells>
  <printOptions horizontalCentered="1"/>
  <pageMargins left="0.25" right="0.25" top="0.43" bottom="0.46" header="0.3" footer="0.3"/>
  <pageSetup paperSize="9" scale="3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Harmonogram JŘSU</vt:lpstr>
      <vt:lpstr>'Harmonogram JŘSU'!Oblast_tisku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Tomas.Konvicka@cmzrb.cz</dc:creator>
  <cp:lastModifiedBy>KONVICKA</cp:lastModifiedBy>
  <cp:lastPrinted>2021-05-25T08:03:52Z</cp:lastPrinted>
  <dcterms:created xsi:type="dcterms:W3CDTF">2004-08-02T11:17:35Z</dcterms:created>
  <dcterms:modified xsi:type="dcterms:W3CDTF">2024-06-26T06:42:18Z</dcterms:modified>
</cp:coreProperties>
</file>